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CENIK\CENIK_2016-17\"/>
    </mc:Choice>
  </mc:AlternateContent>
  <workbookProtection lockStructure="1"/>
  <bookViews>
    <workbookView xWindow="11895" yWindow="225" windowWidth="15570" windowHeight="10110" tabRatio="926" activeTab="18"/>
  </bookViews>
  <sheets>
    <sheet name="AG" sheetId="1" r:id="rId1"/>
    <sheet name="AGRFT" sheetId="2" r:id="rId2"/>
    <sheet name="ALUO" sheetId="3" r:id="rId3"/>
    <sheet name="BF" sheetId="4" r:id="rId4"/>
    <sheet name="EF" sheetId="5" r:id="rId5"/>
    <sheet name="FA" sheetId="6" r:id="rId6"/>
    <sheet name="FDV" sheetId="7" r:id="rId7"/>
    <sheet name="FE" sheetId="8" r:id="rId8"/>
    <sheet name="FFA" sheetId="9" r:id="rId9"/>
    <sheet name="FGG" sheetId="10" r:id="rId10"/>
    <sheet name="FKKT" sheetId="11" r:id="rId11"/>
    <sheet name="FMF" sheetId="12" r:id="rId12"/>
    <sheet name="FPP" sheetId="13" r:id="rId13"/>
    <sheet name="FRI" sheetId="14" r:id="rId14"/>
    <sheet name="FSD" sheetId="15" r:id="rId15"/>
    <sheet name="FS" sheetId="16" r:id="rId16"/>
    <sheet name="FŠ" sheetId="17" r:id="rId17"/>
    <sheet name="FU" sheetId="18" r:id="rId18"/>
    <sheet name="FF" sheetId="19" r:id="rId19"/>
    <sheet name="MF" sheetId="20" r:id="rId20"/>
    <sheet name="NTF" sheetId="21" r:id="rId21"/>
    <sheet name="PEF" sheetId="22" r:id="rId22"/>
    <sheet name="PF" sheetId="23" r:id="rId23"/>
    <sheet name="TEOF" sheetId="24" r:id="rId24"/>
    <sheet name="VF" sheetId="25" r:id="rId25"/>
    <sheet name="ZF" sheetId="26" r:id="rId26"/>
    <sheet name="spremembe" sheetId="27" state="hidden" r:id="rId27"/>
    <sheet name="povp.šolnina po skupinah" sheetId="28" state="hidden" r:id="rId28"/>
  </sheets>
  <definedNames>
    <definedName name="_xlnm.Print_Area" localSheetId="0">AG!$A$1:$E$40</definedName>
    <definedName name="_xlnm.Print_Area" localSheetId="1">AGRFT!$A$1:$E$53</definedName>
    <definedName name="_xlnm.Print_Area" localSheetId="2">ALUO!$A$1:$E$43</definedName>
    <definedName name="_xlnm.Print_Area" localSheetId="3">BF!$A$1:$F$182</definedName>
    <definedName name="_xlnm.Print_Area" localSheetId="4">EF!$A$1:$E$69</definedName>
    <definedName name="_xlnm.Print_Area" localSheetId="5">FA!$A$1:$E$29</definedName>
    <definedName name="_xlnm.Print_Area" localSheetId="6">FDV!$A$1:$E$82</definedName>
    <definedName name="_xlnm.Print_Area" localSheetId="7">FE!$A$1:$E$35</definedName>
    <definedName name="_xlnm.Print_Area" localSheetId="18">FF!$A$1:$E$316</definedName>
    <definedName name="_xlnm.Print_Area" localSheetId="8">FFA!$A$1:$E$33</definedName>
    <definedName name="_xlnm.Print_Area" localSheetId="9">FGG!$A$1:$E$43</definedName>
    <definedName name="_xlnm.Print_Area" localSheetId="10">FKKT!$A$1:$E$46</definedName>
    <definedName name="_xlnm.Print_Area" localSheetId="11">FMF!$A$1:$E$56</definedName>
    <definedName name="_xlnm.Print_Area" localSheetId="12">FPP!$A$1:$E$40</definedName>
    <definedName name="_xlnm.Print_Area" localSheetId="13">FRI!$A$1:$E$38</definedName>
    <definedName name="_xlnm.Print_Area" localSheetId="15">FS!$A$1:$E$28</definedName>
    <definedName name="_xlnm.Print_Area" localSheetId="14">FSD!$A$1:$F$25</definedName>
    <definedName name="_xlnm.Print_Area" localSheetId="16">FŠ!$A$1:$E$48</definedName>
    <definedName name="_xlnm.Print_Area" localSheetId="17">FU!$A$1:$E$38</definedName>
    <definedName name="_xlnm.Print_Area" localSheetId="19">MF!$A$1:$E$31</definedName>
    <definedName name="_xlnm.Print_Area" localSheetId="20">NTF!$A$1:$E$78</definedName>
    <definedName name="_xlnm.Print_Area" localSheetId="21">PEF!$A$1:$E$100</definedName>
    <definedName name="_xlnm.Print_Area" localSheetId="22">PF!$A$1:$E$21</definedName>
    <definedName name="_xlnm.Print_Area" localSheetId="23">TEOF!$A$1:$E$37</definedName>
    <definedName name="_xlnm.Print_Area" localSheetId="24">VF!$A$1:$E$32</definedName>
    <definedName name="_xlnm.Print_Area" localSheetId="25">ZF!$A$1:$E$64</definedName>
    <definedName name="Z_839003FA_3055_4E28_826D_0A2EF77DACBD_.wvu.PrintArea" localSheetId="0" hidden="1">AG!$A$1:$E$40</definedName>
    <definedName name="Z_839003FA_3055_4E28_826D_0A2EF77DACBD_.wvu.PrintArea" localSheetId="1" hidden="1">AGRFT!$A$1:$E$53</definedName>
    <definedName name="Z_839003FA_3055_4E28_826D_0A2EF77DACBD_.wvu.PrintArea" localSheetId="2" hidden="1">ALUO!$A$1:$E$133</definedName>
    <definedName name="Z_839003FA_3055_4E28_826D_0A2EF77DACBD_.wvu.PrintArea" localSheetId="3" hidden="1">BF!$A$1:$E$192</definedName>
    <definedName name="Z_839003FA_3055_4E28_826D_0A2EF77DACBD_.wvu.PrintArea" localSheetId="4" hidden="1">EF!$A$1:$E$77</definedName>
    <definedName name="Z_839003FA_3055_4E28_826D_0A2EF77DACBD_.wvu.PrintArea" localSheetId="5" hidden="1">FA!$A$1:$E$29</definedName>
    <definedName name="Z_839003FA_3055_4E28_826D_0A2EF77DACBD_.wvu.PrintArea" localSheetId="6" hidden="1">FDV!$A$1:$E$93</definedName>
    <definedName name="Z_839003FA_3055_4E28_826D_0A2EF77DACBD_.wvu.PrintArea" localSheetId="7" hidden="1">FE!$A$1:$E$42</definedName>
    <definedName name="Z_839003FA_3055_4E28_826D_0A2EF77DACBD_.wvu.PrintArea" localSheetId="18" hidden="1">FF!$A$1:$E$327</definedName>
    <definedName name="Z_839003FA_3055_4E28_826D_0A2EF77DACBD_.wvu.PrintArea" localSheetId="8" hidden="1">FFA!$A$1:$E$44</definedName>
    <definedName name="Z_839003FA_3055_4E28_826D_0A2EF77DACBD_.wvu.PrintArea" localSheetId="9" hidden="1">FGG!$A$1:$E$49</definedName>
    <definedName name="Z_839003FA_3055_4E28_826D_0A2EF77DACBD_.wvu.PrintArea" localSheetId="10" hidden="1">FKKT!$A$1:$E$53</definedName>
    <definedName name="Z_839003FA_3055_4E28_826D_0A2EF77DACBD_.wvu.PrintArea" localSheetId="11" hidden="1">FMF!$A$1:$E$68</definedName>
    <definedName name="Z_839003FA_3055_4E28_826D_0A2EF77DACBD_.wvu.PrintArea" localSheetId="12" hidden="1">FPP!$A$1:$E$47</definedName>
    <definedName name="Z_839003FA_3055_4E28_826D_0A2EF77DACBD_.wvu.PrintArea" localSheetId="13" hidden="1">FRI!$A$1:$E$49</definedName>
    <definedName name="Z_839003FA_3055_4E28_826D_0A2EF77DACBD_.wvu.PrintArea" localSheetId="15" hidden="1">FS!$A$1:$E$39</definedName>
    <definedName name="Z_839003FA_3055_4E28_826D_0A2EF77DACBD_.wvu.PrintArea" localSheetId="14" hidden="1">FSD!$A$1:$E$33</definedName>
    <definedName name="Z_839003FA_3055_4E28_826D_0A2EF77DACBD_.wvu.PrintArea" localSheetId="16" hidden="1">FŠ!$A$1:$E$60</definedName>
    <definedName name="Z_839003FA_3055_4E28_826D_0A2EF77DACBD_.wvu.PrintArea" localSheetId="17" hidden="1">FU!$A$1:$E$50</definedName>
    <definedName name="Z_839003FA_3055_4E28_826D_0A2EF77DACBD_.wvu.PrintArea" localSheetId="19" hidden="1">MF!$A$1:$E$42</definedName>
    <definedName name="Z_839003FA_3055_4E28_826D_0A2EF77DACBD_.wvu.PrintArea" localSheetId="20" hidden="1">NTF!$A$1:$E$78</definedName>
    <definedName name="Z_839003FA_3055_4E28_826D_0A2EF77DACBD_.wvu.PrintArea" localSheetId="21" hidden="1">PEF!$A$1:$E$95</definedName>
    <definedName name="Z_839003FA_3055_4E28_826D_0A2EF77DACBD_.wvu.PrintArea" localSheetId="22" hidden="1">PF!$A$1:$E$22</definedName>
    <definedName name="Z_839003FA_3055_4E28_826D_0A2EF77DACBD_.wvu.PrintArea" localSheetId="23" hidden="1">TEOF!$A$1:$E$41</definedName>
    <definedName name="Z_839003FA_3055_4E28_826D_0A2EF77DACBD_.wvu.PrintArea" localSheetId="24" hidden="1">VF!$A$1:$E$37</definedName>
    <definedName name="Z_839003FA_3055_4E28_826D_0A2EF77DACBD_.wvu.PrintArea" localSheetId="25" hidden="1">ZF!$A$1:$E$70</definedName>
  </definedNames>
  <calcPr calcId="152511"/>
  <customWorkbookViews>
    <customWorkbookView name="Trsanmi – Osebni pogled" guid="{839003FA-3055-4E28-826D-0A2EF77DACBD}" mergeInterval="0" personalView="1" maximized="1" windowWidth="1719" windowHeight="714" tabRatio="926" activeSheetId="26"/>
  </customWorkbookViews>
</workbook>
</file>

<file path=xl/calcChain.xml><?xml version="1.0" encoding="utf-8"?>
<calcChain xmlns="http://schemas.openxmlformats.org/spreadsheetml/2006/main">
  <c r="H257" i="19" l="1"/>
  <c r="I257" i="19"/>
  <c r="J257" i="19"/>
  <c r="H230" i="19"/>
  <c r="I230" i="19"/>
  <c r="J230" i="19"/>
  <c r="H197" i="19"/>
  <c r="I197" i="19"/>
  <c r="J197" i="19"/>
  <c r="H286" i="19"/>
  <c r="I286" i="19"/>
  <c r="J286" i="19"/>
  <c r="J166" i="19"/>
  <c r="I166" i="19"/>
  <c r="H166" i="19"/>
  <c r="H64" i="21" l="1"/>
  <c r="I64" i="21"/>
  <c r="H65" i="21"/>
  <c r="I65" i="21"/>
  <c r="H66" i="21"/>
  <c r="I66" i="21"/>
  <c r="H67" i="21"/>
  <c r="I67" i="21"/>
  <c r="H68" i="21"/>
  <c r="I68" i="21"/>
  <c r="I14" i="20" l="1"/>
  <c r="J36" i="28"/>
  <c r="I7" i="28" l="1"/>
  <c r="H38" i="3" l="1"/>
  <c r="I38" i="3"/>
  <c r="H39" i="3"/>
  <c r="I39" i="3"/>
  <c r="H66" i="22" l="1"/>
  <c r="I66" i="22"/>
  <c r="I37" i="11" l="1"/>
  <c r="H29" i="8"/>
  <c r="I29" i="8"/>
  <c r="H30" i="8"/>
  <c r="I30" i="8"/>
  <c r="H7" i="1" l="1"/>
  <c r="I7" i="1"/>
  <c r="J7" i="1"/>
  <c r="H164" i="19" l="1"/>
  <c r="I164" i="19"/>
  <c r="J164" i="19"/>
  <c r="H165" i="19"/>
  <c r="I165" i="19"/>
  <c r="J165" i="19"/>
  <c r="H17" i="6"/>
  <c r="I17" i="6"/>
  <c r="J17" i="6"/>
  <c r="H55" i="4"/>
  <c r="I55" i="4"/>
  <c r="J55" i="4"/>
  <c r="H54" i="4"/>
  <c r="H297" i="19" l="1"/>
  <c r="I297" i="19"/>
  <c r="I16" i="4"/>
  <c r="J16" i="4"/>
  <c r="H91" i="4"/>
  <c r="I91" i="4"/>
  <c r="H18" i="4"/>
  <c r="I18" i="4"/>
  <c r="J18" i="4"/>
  <c r="H40" i="28" l="1"/>
  <c r="G40" i="28"/>
  <c r="H38" i="28"/>
  <c r="G38" i="28"/>
  <c r="H32" i="28"/>
  <c r="G32" i="28"/>
  <c r="H29" i="28"/>
  <c r="G29" i="28"/>
  <c r="H26" i="28"/>
  <c r="G26" i="28"/>
  <c r="H19" i="28"/>
  <c r="G19" i="28"/>
  <c r="H11" i="28"/>
  <c r="G11" i="28"/>
  <c r="J10" i="26" l="1"/>
  <c r="H10" i="26"/>
  <c r="H17" i="23"/>
  <c r="I17" i="23"/>
  <c r="I43" i="22" l="1"/>
  <c r="H43" i="22"/>
  <c r="J27" i="28" l="1"/>
  <c r="J7" i="28"/>
  <c r="D19" i="28" l="1"/>
  <c r="I37" i="28" l="1"/>
  <c r="I36" i="28"/>
  <c r="D40" i="28" l="1"/>
  <c r="D38" i="28"/>
  <c r="J50" i="5" l="1"/>
  <c r="I50" i="5"/>
  <c r="H50" i="5"/>
  <c r="J49" i="5"/>
  <c r="I49" i="5"/>
  <c r="H49" i="5"/>
  <c r="J36" i="26" l="1"/>
  <c r="J17" i="26" l="1"/>
  <c r="I17" i="26"/>
  <c r="H17" i="26"/>
  <c r="I10" i="26"/>
  <c r="I151" i="4" l="1"/>
  <c r="H151" i="4"/>
  <c r="I150" i="4"/>
  <c r="H150" i="4"/>
  <c r="I90" i="4"/>
  <c r="H90" i="4"/>
  <c r="J36" i="10" l="1"/>
  <c r="I36" i="10"/>
  <c r="H36" i="10"/>
  <c r="I35" i="14" l="1"/>
  <c r="I34" i="2" l="1"/>
  <c r="I7" i="2"/>
  <c r="H69" i="22" l="1"/>
  <c r="I69" i="22"/>
  <c r="H70" i="22"/>
  <c r="I70" i="22"/>
  <c r="H44" i="22"/>
  <c r="I44" i="22"/>
  <c r="J44" i="22"/>
  <c r="H45" i="22"/>
  <c r="I45" i="22"/>
  <c r="J45" i="22"/>
  <c r="I177" i="4"/>
  <c r="H177" i="4"/>
  <c r="I176" i="4"/>
  <c r="H176" i="4"/>
  <c r="I174" i="4"/>
  <c r="H174" i="4"/>
  <c r="I173" i="4"/>
  <c r="H173" i="4"/>
  <c r="I172" i="4"/>
  <c r="H172" i="4"/>
  <c r="I171" i="4"/>
  <c r="H171" i="4"/>
  <c r="I169" i="4"/>
  <c r="H169" i="4"/>
  <c r="I168" i="4"/>
  <c r="H168" i="4"/>
  <c r="I166" i="4"/>
  <c r="H166" i="4"/>
  <c r="I165" i="4"/>
  <c r="H165" i="4"/>
  <c r="I163" i="4"/>
  <c r="H163" i="4"/>
  <c r="I162" i="4"/>
  <c r="H162" i="4"/>
  <c r="I160" i="4"/>
  <c r="H160" i="4"/>
  <c r="I159" i="4"/>
  <c r="H159" i="4"/>
  <c r="I157" i="4"/>
  <c r="H157" i="4"/>
  <c r="I156" i="4"/>
  <c r="H156" i="4"/>
  <c r="I154" i="4"/>
  <c r="H154" i="4"/>
  <c r="I153" i="4"/>
  <c r="H153" i="4"/>
  <c r="I149" i="4"/>
  <c r="H149" i="4"/>
  <c r="I148" i="4"/>
  <c r="H148" i="4"/>
  <c r="I147" i="4"/>
  <c r="H147" i="4"/>
  <c r="I146" i="4"/>
  <c r="H146" i="4"/>
  <c r="I145" i="4"/>
  <c r="H145" i="4"/>
  <c r="I144" i="4"/>
  <c r="H144" i="4"/>
  <c r="I142" i="4"/>
  <c r="H142" i="4"/>
  <c r="I141" i="4"/>
  <c r="H141" i="4"/>
  <c r="I140" i="4"/>
  <c r="H140" i="4"/>
  <c r="I139" i="4"/>
  <c r="H139" i="4"/>
  <c r="I136" i="4"/>
  <c r="H136" i="4"/>
  <c r="I135" i="4"/>
  <c r="H135" i="4"/>
  <c r="I134" i="4"/>
  <c r="H134" i="4"/>
  <c r="I132" i="4"/>
  <c r="H132" i="4"/>
  <c r="I131" i="4"/>
  <c r="H131" i="4"/>
  <c r="I130" i="4"/>
  <c r="H130" i="4"/>
  <c r="I128" i="4"/>
  <c r="H128" i="4"/>
  <c r="I127" i="4"/>
  <c r="H127" i="4"/>
  <c r="I126" i="4"/>
  <c r="H126" i="4"/>
  <c r="I124" i="4"/>
  <c r="H124" i="4"/>
  <c r="I123" i="4"/>
  <c r="H123" i="4"/>
  <c r="I122" i="4"/>
  <c r="H122" i="4"/>
  <c r="I120" i="4"/>
  <c r="H120" i="4"/>
  <c r="I119" i="4"/>
  <c r="H119" i="4"/>
  <c r="I118" i="4"/>
  <c r="H118" i="4"/>
  <c r="I116" i="4"/>
  <c r="H116" i="4"/>
  <c r="I115" i="4"/>
  <c r="H115" i="4"/>
  <c r="I114" i="4"/>
  <c r="H114" i="4"/>
  <c r="I112" i="4"/>
  <c r="H112" i="4"/>
  <c r="I111" i="4"/>
  <c r="H111" i="4"/>
  <c r="I110" i="4"/>
  <c r="H110" i="4"/>
  <c r="I108" i="4"/>
  <c r="H108" i="4"/>
  <c r="I107" i="4"/>
  <c r="H107" i="4"/>
  <c r="I106" i="4"/>
  <c r="H106" i="4"/>
  <c r="I105" i="4"/>
  <c r="H105" i="4"/>
  <c r="I104" i="4"/>
  <c r="H104" i="4"/>
  <c r="I103" i="4"/>
  <c r="H103" i="4"/>
  <c r="I102" i="4"/>
  <c r="H102" i="4"/>
  <c r="I100" i="4"/>
  <c r="H100" i="4"/>
  <c r="I99" i="4"/>
  <c r="H99" i="4"/>
  <c r="I98" i="4"/>
  <c r="H98" i="4"/>
  <c r="I95" i="4"/>
  <c r="H95" i="4"/>
  <c r="I94" i="4"/>
  <c r="H94" i="4"/>
  <c r="I93" i="4"/>
  <c r="H93" i="4"/>
  <c r="I89" i="4"/>
  <c r="H89" i="4"/>
  <c r="I87" i="4"/>
  <c r="H87" i="4"/>
  <c r="I86" i="4"/>
  <c r="H86" i="4"/>
  <c r="I85" i="4"/>
  <c r="H85" i="4"/>
  <c r="I83" i="4"/>
  <c r="H83" i="4"/>
  <c r="I82" i="4"/>
  <c r="H82" i="4"/>
  <c r="I81" i="4"/>
  <c r="H81" i="4"/>
  <c r="I68" i="4"/>
  <c r="I16" i="16"/>
  <c r="I17" i="16"/>
  <c r="J17" i="16"/>
  <c r="H17" i="16"/>
  <c r="J16" i="16"/>
  <c r="H16" i="16"/>
  <c r="H34" i="2" l="1"/>
  <c r="J34" i="2"/>
  <c r="J144" i="19"/>
  <c r="I143" i="19"/>
  <c r="H17" i="4"/>
  <c r="I17" i="4"/>
  <c r="J17" i="4"/>
  <c r="J39" i="26" l="1"/>
  <c r="I39" i="26"/>
  <c r="H39" i="26"/>
  <c r="J18" i="25"/>
  <c r="I18" i="25"/>
  <c r="H18" i="25"/>
  <c r="J17" i="25"/>
  <c r="I17" i="25"/>
  <c r="H17" i="25"/>
  <c r="J19" i="25"/>
  <c r="I19" i="25"/>
  <c r="H19" i="25"/>
  <c r="J20" i="25"/>
  <c r="I20" i="25"/>
  <c r="H20" i="25"/>
  <c r="J24" i="24"/>
  <c r="I24" i="24"/>
  <c r="H24" i="24"/>
  <c r="J23" i="24"/>
  <c r="I23" i="24"/>
  <c r="H23" i="24"/>
  <c r="J43" i="22"/>
  <c r="J42" i="22"/>
  <c r="I42" i="22"/>
  <c r="H42" i="22"/>
  <c r="J51" i="22"/>
  <c r="I51" i="22"/>
  <c r="H51" i="22"/>
  <c r="J52" i="22"/>
  <c r="I52" i="22"/>
  <c r="H52" i="22"/>
  <c r="J50" i="22"/>
  <c r="I50" i="22"/>
  <c r="H50" i="22"/>
  <c r="J49" i="22"/>
  <c r="I49" i="22"/>
  <c r="H49" i="22"/>
  <c r="J37" i="22"/>
  <c r="I37" i="22"/>
  <c r="H37" i="22"/>
  <c r="J48" i="22"/>
  <c r="I48" i="22"/>
  <c r="H48" i="22"/>
  <c r="J47" i="22"/>
  <c r="I47" i="22"/>
  <c r="H47" i="22"/>
  <c r="J46" i="22"/>
  <c r="I46" i="22"/>
  <c r="H46" i="22"/>
  <c r="J41" i="22"/>
  <c r="I41" i="22"/>
  <c r="H41" i="22"/>
  <c r="J40" i="22"/>
  <c r="I40" i="22"/>
  <c r="H40" i="22"/>
  <c r="J39" i="22"/>
  <c r="I39" i="22"/>
  <c r="H39" i="22"/>
  <c r="J38" i="22"/>
  <c r="I38" i="22"/>
  <c r="H38" i="22"/>
  <c r="J54" i="22"/>
  <c r="I54" i="22"/>
  <c r="H54" i="22"/>
  <c r="J53" i="22"/>
  <c r="I53" i="22"/>
  <c r="H53" i="22"/>
  <c r="J45" i="21"/>
  <c r="I45" i="21"/>
  <c r="H45" i="21"/>
  <c r="J44" i="21"/>
  <c r="I44" i="21"/>
  <c r="H44" i="21"/>
  <c r="J39" i="21"/>
  <c r="I39" i="21"/>
  <c r="H39" i="21"/>
  <c r="J38" i="21"/>
  <c r="I38" i="21"/>
  <c r="H38" i="21"/>
  <c r="J49" i="21"/>
  <c r="I49" i="21"/>
  <c r="H49" i="21"/>
  <c r="J48" i="21"/>
  <c r="I48" i="21"/>
  <c r="H48" i="21"/>
  <c r="J47" i="21"/>
  <c r="I47" i="21"/>
  <c r="H47" i="21"/>
  <c r="J46" i="21"/>
  <c r="I46" i="21"/>
  <c r="H46" i="21"/>
  <c r="J43" i="21"/>
  <c r="I43" i="21"/>
  <c r="H43" i="21"/>
  <c r="J42" i="21"/>
  <c r="I42" i="21"/>
  <c r="H42" i="21"/>
  <c r="J22" i="20"/>
  <c r="I22" i="20"/>
  <c r="H22" i="20"/>
  <c r="J21" i="20"/>
  <c r="I21" i="20"/>
  <c r="H21" i="20"/>
  <c r="J24" i="20"/>
  <c r="I24" i="20"/>
  <c r="H24" i="20"/>
  <c r="J23" i="20"/>
  <c r="I23" i="20"/>
  <c r="H23" i="20"/>
  <c r="J209" i="19"/>
  <c r="I209" i="19"/>
  <c r="H209" i="19"/>
  <c r="J208" i="19"/>
  <c r="I208" i="19"/>
  <c r="H208" i="19"/>
  <c r="J288" i="19"/>
  <c r="I288" i="19"/>
  <c r="H288" i="19"/>
  <c r="J287" i="19"/>
  <c r="I287" i="19"/>
  <c r="H287" i="19"/>
  <c r="J285" i="19"/>
  <c r="I285" i="19"/>
  <c r="H285" i="19"/>
  <c r="J284" i="19"/>
  <c r="I284" i="19"/>
  <c r="H284" i="19"/>
  <c r="J283" i="19"/>
  <c r="I283" i="19"/>
  <c r="H283" i="19"/>
  <c r="J282" i="19"/>
  <c r="I282" i="19"/>
  <c r="H282" i="19"/>
  <c r="J279" i="19"/>
  <c r="I279" i="19"/>
  <c r="H279" i="19"/>
  <c r="J278" i="19"/>
  <c r="I278" i="19"/>
  <c r="H278" i="19"/>
  <c r="J277" i="19"/>
  <c r="I277" i="19"/>
  <c r="H277" i="19"/>
  <c r="J276" i="19"/>
  <c r="I276" i="19"/>
  <c r="H276" i="19"/>
  <c r="J275" i="19"/>
  <c r="I275" i="19"/>
  <c r="H275" i="19"/>
  <c r="J274" i="19"/>
  <c r="I274" i="19"/>
  <c r="H274" i="19"/>
  <c r="J273" i="19"/>
  <c r="I273" i="19"/>
  <c r="H273" i="19"/>
  <c r="J272" i="19"/>
  <c r="I272" i="19"/>
  <c r="H272" i="19"/>
  <c r="J271" i="19"/>
  <c r="I271" i="19"/>
  <c r="H271" i="19"/>
  <c r="J270" i="19"/>
  <c r="I270" i="19"/>
  <c r="H270" i="19"/>
  <c r="J269" i="19"/>
  <c r="I269" i="19"/>
  <c r="H269" i="19"/>
  <c r="J268" i="19"/>
  <c r="I268" i="19"/>
  <c r="H268" i="19"/>
  <c r="J261" i="19"/>
  <c r="I261" i="19"/>
  <c r="H261" i="19"/>
  <c r="J260" i="19"/>
  <c r="I260" i="19"/>
  <c r="H260" i="19"/>
  <c r="J259" i="19"/>
  <c r="I259" i="19"/>
  <c r="H259" i="19"/>
  <c r="J258" i="19"/>
  <c r="I258" i="19"/>
  <c r="H258" i="19"/>
  <c r="J263" i="19"/>
  <c r="I263" i="19"/>
  <c r="H263" i="19"/>
  <c r="J262" i="19"/>
  <c r="I262" i="19"/>
  <c r="H262" i="19"/>
  <c r="J256" i="19"/>
  <c r="I256" i="19"/>
  <c r="H256" i="19"/>
  <c r="J255" i="19"/>
  <c r="I255" i="19"/>
  <c r="H255" i="19"/>
  <c r="J254" i="19"/>
  <c r="I254" i="19"/>
  <c r="H254" i="19"/>
  <c r="J253" i="19"/>
  <c r="I253" i="19"/>
  <c r="H253" i="19"/>
  <c r="J252" i="19"/>
  <c r="I252" i="19"/>
  <c r="H252" i="19"/>
  <c r="J251" i="19"/>
  <c r="I251" i="19"/>
  <c r="H251" i="19"/>
  <c r="J250" i="19"/>
  <c r="I250" i="19"/>
  <c r="H250" i="19"/>
  <c r="J249" i="19"/>
  <c r="I249" i="19"/>
  <c r="H249" i="19"/>
  <c r="J248" i="19"/>
  <c r="I248" i="19"/>
  <c r="H248" i="19"/>
  <c r="J247" i="19"/>
  <c r="I247" i="19"/>
  <c r="H247" i="19"/>
  <c r="J246" i="19"/>
  <c r="I246" i="19"/>
  <c r="H246" i="19"/>
  <c r="J245" i="19"/>
  <c r="I245" i="19"/>
  <c r="H245" i="19"/>
  <c r="J244" i="19"/>
  <c r="I244" i="19"/>
  <c r="H244" i="19"/>
  <c r="J243" i="19"/>
  <c r="I243" i="19"/>
  <c r="H243" i="19"/>
  <c r="J242" i="19"/>
  <c r="I242" i="19"/>
  <c r="H242" i="19"/>
  <c r="J241" i="19"/>
  <c r="I241" i="19"/>
  <c r="H241" i="19"/>
  <c r="J240" i="19"/>
  <c r="I240" i="19"/>
  <c r="H240" i="19"/>
  <c r="J239" i="19"/>
  <c r="I239" i="19"/>
  <c r="H239" i="19"/>
  <c r="J238" i="19"/>
  <c r="I238" i="19"/>
  <c r="H238" i="19"/>
  <c r="J237" i="19"/>
  <c r="I237" i="19"/>
  <c r="H237" i="19"/>
  <c r="J294" i="19"/>
  <c r="I294" i="19"/>
  <c r="H294" i="19"/>
  <c r="J293" i="19"/>
  <c r="I293" i="19"/>
  <c r="H293" i="19"/>
  <c r="J229" i="19"/>
  <c r="I229" i="19"/>
  <c r="H229" i="19"/>
  <c r="J228" i="19"/>
  <c r="I228" i="19"/>
  <c r="H228" i="19"/>
  <c r="J227" i="19"/>
  <c r="I227" i="19"/>
  <c r="H227" i="19"/>
  <c r="J226" i="19"/>
  <c r="I226" i="19"/>
  <c r="H226" i="19"/>
  <c r="J225" i="19"/>
  <c r="I225" i="19"/>
  <c r="H225" i="19"/>
  <c r="J224" i="19"/>
  <c r="I224" i="19"/>
  <c r="H224" i="19"/>
  <c r="J223" i="19"/>
  <c r="I223" i="19"/>
  <c r="H223" i="19"/>
  <c r="J222" i="19"/>
  <c r="I222" i="19"/>
  <c r="H222" i="19"/>
  <c r="J221" i="19"/>
  <c r="I221" i="19"/>
  <c r="H221" i="19"/>
  <c r="J220" i="19"/>
  <c r="I220" i="19"/>
  <c r="H220" i="19"/>
  <c r="J219" i="19"/>
  <c r="I219" i="19"/>
  <c r="H219" i="19"/>
  <c r="J218" i="19"/>
  <c r="I218" i="19"/>
  <c r="H218" i="19"/>
  <c r="J217" i="19"/>
  <c r="I217" i="19"/>
  <c r="H217" i="19"/>
  <c r="J216" i="19"/>
  <c r="I216" i="19"/>
  <c r="H216" i="19"/>
  <c r="J213" i="19"/>
  <c r="I213" i="19"/>
  <c r="H213" i="19"/>
  <c r="J212" i="19"/>
  <c r="I212" i="19"/>
  <c r="H212" i="19"/>
  <c r="J215" i="19"/>
  <c r="I215" i="19"/>
  <c r="H215" i="19"/>
  <c r="J214" i="19"/>
  <c r="I214" i="19"/>
  <c r="H214" i="19"/>
  <c r="J211" i="19"/>
  <c r="I211" i="19"/>
  <c r="H211" i="19"/>
  <c r="J210" i="19"/>
  <c r="I210" i="19"/>
  <c r="H210" i="19"/>
  <c r="J207" i="19"/>
  <c r="I207" i="19"/>
  <c r="H207" i="19"/>
  <c r="J206" i="19"/>
  <c r="I206" i="19"/>
  <c r="H206" i="19"/>
  <c r="J205" i="19"/>
  <c r="I205" i="19"/>
  <c r="H205" i="19"/>
  <c r="J204" i="19"/>
  <c r="I204" i="19"/>
  <c r="H204" i="19"/>
  <c r="J203" i="19"/>
  <c r="I203" i="19"/>
  <c r="H203" i="19"/>
  <c r="J202" i="19"/>
  <c r="I202" i="19"/>
  <c r="H202" i="19"/>
  <c r="J199" i="19"/>
  <c r="I199" i="19"/>
  <c r="H199" i="19"/>
  <c r="J198" i="19"/>
  <c r="I198" i="19"/>
  <c r="H198" i="19"/>
  <c r="J201" i="19"/>
  <c r="I201" i="19"/>
  <c r="H201" i="19"/>
  <c r="J200" i="19"/>
  <c r="I200" i="19"/>
  <c r="H200" i="19"/>
  <c r="J196" i="19"/>
  <c r="I196" i="19"/>
  <c r="H196" i="19"/>
  <c r="J195" i="19"/>
  <c r="I195" i="19"/>
  <c r="H195" i="19"/>
  <c r="J192" i="19"/>
  <c r="I192" i="19"/>
  <c r="H192" i="19"/>
  <c r="J191" i="19"/>
  <c r="I191" i="19"/>
  <c r="H191" i="19"/>
  <c r="J194" i="19"/>
  <c r="I194" i="19"/>
  <c r="H194" i="19"/>
  <c r="J193" i="19"/>
  <c r="I193" i="19"/>
  <c r="H193" i="19"/>
  <c r="J184" i="19"/>
  <c r="I184" i="19"/>
  <c r="H184" i="19"/>
  <c r="J183" i="19"/>
  <c r="I183" i="19"/>
  <c r="H183" i="19"/>
  <c r="J182" i="19"/>
  <c r="I182" i="19"/>
  <c r="H182" i="19"/>
  <c r="J181" i="19"/>
  <c r="I181" i="19"/>
  <c r="H181" i="19"/>
  <c r="J180" i="19"/>
  <c r="I180" i="19"/>
  <c r="H180" i="19"/>
  <c r="J179" i="19"/>
  <c r="I179" i="19"/>
  <c r="H179" i="19"/>
  <c r="J188" i="19"/>
  <c r="I188" i="19"/>
  <c r="H188" i="19"/>
  <c r="J187" i="19"/>
  <c r="I187" i="19"/>
  <c r="H187" i="19"/>
  <c r="J176" i="19"/>
  <c r="I176" i="19"/>
  <c r="H176" i="19"/>
  <c r="J175" i="19"/>
  <c r="I175" i="19"/>
  <c r="H175" i="19"/>
  <c r="J178" i="19"/>
  <c r="I178" i="19"/>
  <c r="H178" i="19"/>
  <c r="J177" i="19"/>
  <c r="I177" i="19"/>
  <c r="H177" i="19"/>
  <c r="J174" i="19"/>
  <c r="I174" i="19"/>
  <c r="H174" i="19"/>
  <c r="J173" i="19"/>
  <c r="I173" i="19"/>
  <c r="H173" i="19"/>
  <c r="J172" i="19"/>
  <c r="I172" i="19"/>
  <c r="H172" i="19"/>
  <c r="J171" i="19"/>
  <c r="I171" i="19"/>
  <c r="H171" i="19"/>
  <c r="J168" i="19"/>
  <c r="I168" i="19"/>
  <c r="H168" i="19"/>
  <c r="J167" i="19"/>
  <c r="I167" i="19"/>
  <c r="H167" i="19"/>
  <c r="J163" i="19"/>
  <c r="I163" i="19"/>
  <c r="H163" i="19"/>
  <c r="J162" i="19"/>
  <c r="I162" i="19"/>
  <c r="H162" i="19"/>
  <c r="J161" i="19"/>
  <c r="I161" i="19"/>
  <c r="H161" i="19"/>
  <c r="J160" i="19"/>
  <c r="I160" i="19"/>
  <c r="H160" i="19"/>
  <c r="J155" i="19"/>
  <c r="I155" i="19"/>
  <c r="H155" i="19"/>
  <c r="J154" i="19"/>
  <c r="I154" i="19"/>
  <c r="H154" i="19"/>
  <c r="J153" i="19"/>
  <c r="I153" i="19"/>
  <c r="H153" i="19"/>
  <c r="J152" i="19"/>
  <c r="I152" i="19"/>
  <c r="H152" i="19"/>
  <c r="J159" i="19"/>
  <c r="I159" i="19"/>
  <c r="H159" i="19"/>
  <c r="J158" i="19"/>
  <c r="I158" i="19"/>
  <c r="H158" i="19"/>
  <c r="J157" i="19"/>
  <c r="I157" i="19"/>
  <c r="H157" i="19"/>
  <c r="J156" i="19"/>
  <c r="I156" i="19"/>
  <c r="H156" i="19"/>
  <c r="J151" i="19"/>
  <c r="I151" i="19"/>
  <c r="H151" i="19"/>
  <c r="J150" i="19"/>
  <c r="I150" i="19"/>
  <c r="H150" i="19"/>
  <c r="J149" i="19"/>
  <c r="I149" i="19"/>
  <c r="H149" i="19"/>
  <c r="J148" i="19"/>
  <c r="I148" i="19"/>
  <c r="H148" i="19"/>
  <c r="J27" i="18"/>
  <c r="I27" i="18"/>
  <c r="H27" i="18"/>
  <c r="J26" i="18"/>
  <c r="I26" i="18"/>
  <c r="H26" i="18"/>
  <c r="J22" i="17"/>
  <c r="I22" i="17"/>
  <c r="H22" i="17"/>
  <c r="J21" i="17"/>
  <c r="I21" i="17"/>
  <c r="H21" i="17"/>
  <c r="J24" i="17"/>
  <c r="I24" i="17"/>
  <c r="H24" i="17"/>
  <c r="J23" i="17"/>
  <c r="I23" i="17"/>
  <c r="H23" i="17"/>
  <c r="J24" i="14"/>
  <c r="I24" i="14"/>
  <c r="H24" i="14"/>
  <c r="J23" i="14"/>
  <c r="I23" i="14"/>
  <c r="H23" i="14"/>
  <c r="J15" i="16"/>
  <c r="I15" i="16"/>
  <c r="H15" i="16"/>
  <c r="J14" i="16"/>
  <c r="I14" i="16"/>
  <c r="H14" i="16"/>
  <c r="J15" i="15"/>
  <c r="I15" i="15"/>
  <c r="H15" i="15"/>
  <c r="J16" i="15"/>
  <c r="I16" i="15"/>
  <c r="H16" i="15"/>
  <c r="J13" i="15"/>
  <c r="I13" i="15"/>
  <c r="H13" i="15"/>
  <c r="J26" i="14"/>
  <c r="I26" i="14"/>
  <c r="H26" i="14"/>
  <c r="J25" i="14"/>
  <c r="I25" i="14"/>
  <c r="H25" i="14"/>
  <c r="J30" i="14"/>
  <c r="I30" i="14"/>
  <c r="H30" i="14"/>
  <c r="J29" i="14"/>
  <c r="I29" i="14"/>
  <c r="H29" i="14"/>
  <c r="J40" i="12"/>
  <c r="I40" i="12"/>
  <c r="H40" i="12"/>
  <c r="J39" i="12"/>
  <c r="I39" i="12"/>
  <c r="H39" i="12"/>
  <c r="J38" i="12"/>
  <c r="I38" i="12"/>
  <c r="H38" i="12"/>
  <c r="J37" i="12"/>
  <c r="I37" i="12"/>
  <c r="H37" i="12"/>
  <c r="J34" i="12"/>
  <c r="I34" i="12"/>
  <c r="H34" i="12"/>
  <c r="J33" i="12"/>
  <c r="I33" i="12"/>
  <c r="H33" i="12"/>
  <c r="J32" i="11"/>
  <c r="I32" i="11"/>
  <c r="H32" i="11"/>
  <c r="J31" i="11"/>
  <c r="I31" i="11"/>
  <c r="H31" i="11"/>
  <c r="J26" i="11"/>
  <c r="I26" i="11"/>
  <c r="H26" i="11"/>
  <c r="J25" i="11"/>
  <c r="I25" i="11"/>
  <c r="H25" i="11"/>
  <c r="J24" i="11"/>
  <c r="I24" i="11"/>
  <c r="H24" i="11"/>
  <c r="J23" i="11"/>
  <c r="I23" i="11"/>
  <c r="H23" i="11"/>
  <c r="J28" i="10"/>
  <c r="I28" i="10"/>
  <c r="H28" i="10"/>
  <c r="J27" i="10"/>
  <c r="I27" i="10"/>
  <c r="H27" i="10"/>
  <c r="J26" i="10"/>
  <c r="I26" i="10"/>
  <c r="H26" i="10"/>
  <c r="J25" i="10"/>
  <c r="I25" i="10"/>
  <c r="H25" i="10"/>
  <c r="J72" i="7"/>
  <c r="I72" i="7"/>
  <c r="H72" i="7"/>
  <c r="J71" i="7"/>
  <c r="I71" i="7"/>
  <c r="H71" i="7"/>
  <c r="J61" i="7"/>
  <c r="I61" i="7"/>
  <c r="H61" i="7"/>
  <c r="J30" i="3"/>
  <c r="I30" i="3"/>
  <c r="H30" i="3"/>
  <c r="J29" i="3"/>
  <c r="I29" i="3"/>
  <c r="H29" i="3"/>
  <c r="J24" i="3"/>
  <c r="I24" i="3"/>
  <c r="H24" i="3"/>
  <c r="J23" i="3"/>
  <c r="I23" i="3"/>
  <c r="H23" i="3"/>
  <c r="J54" i="5"/>
  <c r="I54" i="5"/>
  <c r="H54" i="5"/>
  <c r="J53" i="5"/>
  <c r="I53" i="5"/>
  <c r="H53" i="5"/>
  <c r="J44" i="5"/>
  <c r="I44" i="5"/>
  <c r="H44" i="5"/>
  <c r="J43" i="5"/>
  <c r="I43" i="5"/>
  <c r="H43" i="5"/>
  <c r="J42" i="5"/>
  <c r="I42" i="5"/>
  <c r="H42" i="5"/>
  <c r="J41" i="5"/>
  <c r="I41" i="5"/>
  <c r="H41" i="5"/>
  <c r="J32" i="5"/>
  <c r="I32" i="5"/>
  <c r="H32" i="5"/>
  <c r="J31" i="5"/>
  <c r="I31" i="5"/>
  <c r="H31" i="5"/>
  <c r="J30" i="5"/>
  <c r="I30" i="5"/>
  <c r="H30" i="5"/>
  <c r="J29" i="5"/>
  <c r="I29" i="5"/>
  <c r="H29" i="5"/>
  <c r="J26" i="5"/>
  <c r="I26" i="5"/>
  <c r="H26" i="5"/>
  <c r="J25" i="5"/>
  <c r="I25" i="5"/>
  <c r="H25" i="5"/>
  <c r="J24" i="5"/>
  <c r="I24" i="5"/>
  <c r="H24" i="5"/>
  <c r="J23" i="5"/>
  <c r="I23" i="5"/>
  <c r="H23" i="5"/>
  <c r="J20" i="5"/>
  <c r="I20" i="5"/>
  <c r="H20" i="5"/>
  <c r="J19" i="5"/>
  <c r="I19" i="5"/>
  <c r="H19" i="5"/>
  <c r="J18" i="5"/>
  <c r="I18" i="5"/>
  <c r="H18" i="5"/>
  <c r="J17" i="5"/>
  <c r="I17" i="5"/>
  <c r="H17" i="5"/>
  <c r="J71" i="4"/>
  <c r="I71" i="4"/>
  <c r="H71" i="4"/>
  <c r="J70" i="4"/>
  <c r="I70" i="4"/>
  <c r="H70" i="4"/>
  <c r="J67" i="4"/>
  <c r="I67" i="4"/>
  <c r="H67" i="4"/>
  <c r="J66" i="4"/>
  <c r="I66" i="4"/>
  <c r="H66" i="4"/>
  <c r="J65" i="4"/>
  <c r="I65" i="4"/>
  <c r="H65" i="4"/>
  <c r="J64" i="4"/>
  <c r="I64" i="4"/>
  <c r="H64" i="4"/>
  <c r="J61" i="4"/>
  <c r="I61" i="4"/>
  <c r="H61" i="4"/>
  <c r="J60" i="4"/>
  <c r="I60" i="4"/>
  <c r="H60" i="4"/>
  <c r="J59" i="4"/>
  <c r="I59" i="4"/>
  <c r="H59" i="4"/>
  <c r="J58" i="4"/>
  <c r="I58" i="4"/>
  <c r="H58" i="4"/>
  <c r="J54" i="4"/>
  <c r="I54" i="4"/>
  <c r="J53" i="4"/>
  <c r="I53" i="4"/>
  <c r="H53" i="4"/>
  <c r="J52" i="4"/>
  <c r="I52" i="4"/>
  <c r="H52" i="4"/>
  <c r="J51" i="4"/>
  <c r="I51" i="4"/>
  <c r="H51" i="4"/>
  <c r="J50" i="4"/>
  <c r="I50" i="4"/>
  <c r="H50" i="4"/>
  <c r="J49" i="4"/>
  <c r="I49" i="4"/>
  <c r="H49" i="4"/>
  <c r="J29" i="2"/>
  <c r="I29" i="2"/>
  <c r="H29" i="2"/>
  <c r="J26" i="2"/>
  <c r="I26" i="2"/>
  <c r="H26" i="2"/>
  <c r="J25" i="2"/>
  <c r="I25" i="2"/>
  <c r="H25" i="2"/>
  <c r="J24" i="2"/>
  <c r="I24" i="2"/>
  <c r="H24" i="2"/>
  <c r="J23" i="2"/>
  <c r="I23" i="2"/>
  <c r="H23" i="2"/>
  <c r="J22" i="2"/>
  <c r="I22" i="2"/>
  <c r="H22" i="2"/>
  <c r="J15" i="1"/>
  <c r="I15" i="1"/>
  <c r="H15" i="1"/>
  <c r="J14" i="1"/>
  <c r="I14" i="1"/>
  <c r="H14" i="1"/>
  <c r="I8" i="28" l="1"/>
  <c r="J8" i="28"/>
  <c r="I9" i="28"/>
  <c r="J9" i="28"/>
  <c r="I10" i="28"/>
  <c r="J10" i="28"/>
  <c r="D11" i="28"/>
  <c r="I11" i="28" s="1"/>
  <c r="E11" i="28"/>
  <c r="J11" i="28" s="1"/>
  <c r="I12" i="28"/>
  <c r="J12" i="28"/>
  <c r="I13" i="28"/>
  <c r="J13" i="28"/>
  <c r="I14" i="28"/>
  <c r="J14" i="28"/>
  <c r="I15" i="28"/>
  <c r="J15" i="28"/>
  <c r="I16" i="28"/>
  <c r="J16" i="28"/>
  <c r="I17" i="28"/>
  <c r="J17" i="28"/>
  <c r="I18" i="28"/>
  <c r="J18" i="28"/>
  <c r="E19" i="28"/>
  <c r="J19" i="28" s="1"/>
  <c r="I19" i="28"/>
  <c r="I20" i="28"/>
  <c r="J20" i="28"/>
  <c r="I21" i="28"/>
  <c r="J21" i="28"/>
  <c r="I22" i="28"/>
  <c r="J22" i="28"/>
  <c r="I23" i="28"/>
  <c r="J23" i="28"/>
  <c r="I24" i="28"/>
  <c r="J24" i="28"/>
  <c r="I25" i="28"/>
  <c r="J25" i="28"/>
  <c r="D26" i="28"/>
  <c r="I26" i="28" s="1"/>
  <c r="E26" i="28"/>
  <c r="J26" i="28" s="1"/>
  <c r="I27" i="28"/>
  <c r="I28" i="28"/>
  <c r="J28" i="28"/>
  <c r="D29" i="28"/>
  <c r="I29" i="28" s="1"/>
  <c r="E29" i="28"/>
  <c r="J29" i="28" s="1"/>
  <c r="I30" i="28"/>
  <c r="J30" i="28"/>
  <c r="I31" i="28"/>
  <c r="J31" i="28"/>
  <c r="D32" i="28"/>
  <c r="I32" i="28" s="1"/>
  <c r="E32" i="28"/>
  <c r="J32" i="28" s="1"/>
  <c r="I33" i="28"/>
  <c r="J33" i="28"/>
  <c r="I34" i="28"/>
  <c r="J34" i="28"/>
  <c r="I35" i="28"/>
  <c r="J35" i="28"/>
  <c r="J37" i="28"/>
  <c r="E38" i="28"/>
  <c r="J38" i="28" s="1"/>
  <c r="I38" i="28"/>
  <c r="I40" i="28"/>
  <c r="E40" i="28"/>
  <c r="J40" i="28" s="1"/>
  <c r="H7" i="26"/>
  <c r="I7" i="26"/>
  <c r="J7" i="26"/>
  <c r="H8" i="26"/>
  <c r="I8" i="26"/>
  <c r="J8" i="26"/>
  <c r="H9" i="26"/>
  <c r="I9" i="26"/>
  <c r="J9" i="26"/>
  <c r="H11" i="26"/>
  <c r="I11" i="26"/>
  <c r="J11" i="26"/>
  <c r="H12" i="26"/>
  <c r="I12" i="26"/>
  <c r="J12" i="26"/>
  <c r="H13" i="26"/>
  <c r="I13" i="26"/>
  <c r="J13" i="26"/>
  <c r="H14" i="26"/>
  <c r="I14" i="26"/>
  <c r="J14" i="26"/>
  <c r="H15" i="26"/>
  <c r="I15" i="26"/>
  <c r="J15" i="26"/>
  <c r="H16" i="26"/>
  <c r="I16" i="26"/>
  <c r="J16" i="26"/>
  <c r="H18" i="26"/>
  <c r="I18" i="26"/>
  <c r="J18" i="26"/>
  <c r="H19" i="26"/>
  <c r="I19" i="26"/>
  <c r="J19" i="26"/>
  <c r="H20" i="26"/>
  <c r="I20" i="26"/>
  <c r="J20" i="26"/>
  <c r="H21" i="26"/>
  <c r="I21" i="26"/>
  <c r="J21" i="26"/>
  <c r="H22" i="26"/>
  <c r="I22" i="26"/>
  <c r="J22" i="26"/>
  <c r="H23" i="26"/>
  <c r="I23" i="26"/>
  <c r="J23" i="26"/>
  <c r="H24" i="26"/>
  <c r="I24" i="26"/>
  <c r="J24" i="26"/>
  <c r="H25" i="26"/>
  <c r="I25" i="26"/>
  <c r="J25" i="26"/>
  <c r="H26" i="26"/>
  <c r="I26" i="26"/>
  <c r="J26" i="26"/>
  <c r="H27" i="26"/>
  <c r="I27" i="26"/>
  <c r="J27" i="26"/>
  <c r="H28" i="26"/>
  <c r="I28" i="26"/>
  <c r="J28" i="26"/>
  <c r="H29" i="26"/>
  <c r="I29" i="26"/>
  <c r="J29" i="26"/>
  <c r="H30" i="26"/>
  <c r="I30" i="26"/>
  <c r="J30" i="26"/>
  <c r="H31" i="26"/>
  <c r="I31" i="26"/>
  <c r="J31" i="26"/>
  <c r="H32" i="26"/>
  <c r="I32" i="26"/>
  <c r="J32" i="26"/>
  <c r="H33" i="26"/>
  <c r="I33" i="26"/>
  <c r="J33" i="26"/>
  <c r="H35" i="26"/>
  <c r="I35" i="26"/>
  <c r="J35" i="26"/>
  <c r="H37" i="26"/>
  <c r="I37" i="26"/>
  <c r="J37" i="26"/>
  <c r="H38" i="26"/>
  <c r="I38" i="26"/>
  <c r="J38" i="26"/>
  <c r="H40" i="26"/>
  <c r="I40" i="26"/>
  <c r="J40" i="26"/>
  <c r="H41" i="26"/>
  <c r="I41" i="26"/>
  <c r="J41" i="26"/>
  <c r="H46" i="26"/>
  <c r="I46" i="26"/>
  <c r="H47" i="26"/>
  <c r="I47" i="26"/>
  <c r="H48" i="26"/>
  <c r="I48" i="26"/>
  <c r="H49" i="26"/>
  <c r="I49" i="26"/>
  <c r="H50" i="26"/>
  <c r="I50" i="26"/>
  <c r="H51" i="26"/>
  <c r="I51" i="26"/>
  <c r="H52" i="26"/>
  <c r="I52" i="26"/>
  <c r="H53" i="26"/>
  <c r="I53" i="26"/>
  <c r="H54" i="26"/>
  <c r="I54" i="26"/>
  <c r="H55" i="26"/>
  <c r="I55" i="26"/>
  <c r="H56" i="26"/>
  <c r="I56" i="26"/>
  <c r="H57" i="26"/>
  <c r="I57" i="26"/>
  <c r="H58" i="26"/>
  <c r="I58" i="26"/>
  <c r="H59" i="26"/>
  <c r="I59" i="26"/>
  <c r="H60" i="26"/>
  <c r="I60" i="26"/>
  <c r="H61" i="26"/>
  <c r="I61" i="26"/>
  <c r="H7" i="25"/>
  <c r="I7" i="25"/>
  <c r="J7" i="25"/>
  <c r="J8" i="25"/>
  <c r="H9" i="25"/>
  <c r="I9" i="25"/>
  <c r="J9" i="25"/>
  <c r="H10" i="25"/>
  <c r="I10" i="25"/>
  <c r="J10" i="25"/>
  <c r="H11" i="25"/>
  <c r="I11" i="25"/>
  <c r="J11" i="25"/>
  <c r="H12" i="25"/>
  <c r="I12" i="25"/>
  <c r="J12" i="25"/>
  <c r="H13" i="25"/>
  <c r="I13" i="25"/>
  <c r="J13" i="25"/>
  <c r="H14" i="25"/>
  <c r="I14" i="25"/>
  <c r="J14" i="25"/>
  <c r="J15" i="25"/>
  <c r="H16" i="25"/>
  <c r="I16" i="25"/>
  <c r="J16" i="25"/>
  <c r="H23" i="25"/>
  <c r="I23" i="25"/>
  <c r="H24" i="25"/>
  <c r="I24" i="25"/>
  <c r="H25" i="25"/>
  <c r="I25" i="25"/>
  <c r="H26" i="25"/>
  <c r="I26" i="25"/>
  <c r="H27" i="25"/>
  <c r="I27" i="25"/>
  <c r="H28" i="25"/>
  <c r="I28" i="25"/>
  <c r="H29" i="25"/>
  <c r="I29" i="25"/>
  <c r="H7" i="24"/>
  <c r="I7" i="24"/>
  <c r="J7" i="24"/>
  <c r="H8" i="24"/>
  <c r="I8" i="24"/>
  <c r="J8" i="24"/>
  <c r="H9" i="24"/>
  <c r="I9" i="24"/>
  <c r="J9" i="24"/>
  <c r="H10" i="24"/>
  <c r="I10" i="24"/>
  <c r="J10" i="24"/>
  <c r="H11" i="24"/>
  <c r="I11" i="24"/>
  <c r="J11" i="24"/>
  <c r="H12" i="24"/>
  <c r="I12" i="24"/>
  <c r="J12" i="24"/>
  <c r="H13" i="24"/>
  <c r="I13" i="24"/>
  <c r="J13" i="24"/>
  <c r="H14" i="24"/>
  <c r="I14" i="24"/>
  <c r="J14" i="24"/>
  <c r="H16" i="24"/>
  <c r="I16" i="24"/>
  <c r="J16" i="24"/>
  <c r="H17" i="24"/>
  <c r="I17" i="24"/>
  <c r="J17" i="24"/>
  <c r="H18" i="24"/>
  <c r="I18" i="24"/>
  <c r="J18" i="24"/>
  <c r="H19" i="24"/>
  <c r="I19" i="24"/>
  <c r="J19" i="24"/>
  <c r="H20" i="24"/>
  <c r="I20" i="24"/>
  <c r="J20" i="24"/>
  <c r="H21" i="24"/>
  <c r="I21" i="24"/>
  <c r="J21" i="24"/>
  <c r="H22" i="24"/>
  <c r="I22" i="24"/>
  <c r="J22" i="24"/>
  <c r="H25" i="24"/>
  <c r="I25" i="24"/>
  <c r="J25" i="24"/>
  <c r="H26" i="24"/>
  <c r="I26" i="24"/>
  <c r="J26" i="24"/>
  <c r="H28" i="24"/>
  <c r="I28" i="24"/>
  <c r="H29" i="24"/>
  <c r="I29" i="24"/>
  <c r="H30" i="24"/>
  <c r="I30" i="24"/>
  <c r="H31" i="24"/>
  <c r="I31" i="24"/>
  <c r="H32" i="24"/>
  <c r="I32" i="24"/>
  <c r="H34" i="24"/>
  <c r="I34" i="24"/>
  <c r="H7" i="23"/>
  <c r="I7" i="23"/>
  <c r="J7" i="23"/>
  <c r="H8" i="23"/>
  <c r="I8" i="23"/>
  <c r="J8" i="23"/>
  <c r="H9" i="23"/>
  <c r="I9" i="23"/>
  <c r="J9" i="23"/>
  <c r="H10" i="23"/>
  <c r="I10" i="23"/>
  <c r="J10" i="23"/>
  <c r="H12" i="23"/>
  <c r="I12" i="23"/>
  <c r="J12" i="23"/>
  <c r="H16" i="23"/>
  <c r="I16" i="23"/>
  <c r="H7" i="22"/>
  <c r="I7" i="22"/>
  <c r="J7" i="22"/>
  <c r="H8" i="22"/>
  <c r="I8" i="22"/>
  <c r="J8" i="22"/>
  <c r="H9" i="22"/>
  <c r="I9" i="22"/>
  <c r="J9" i="22"/>
  <c r="H10" i="22"/>
  <c r="I10" i="22"/>
  <c r="J10" i="22"/>
  <c r="H11" i="22"/>
  <c r="I11" i="22"/>
  <c r="J11" i="22"/>
  <c r="H12" i="22"/>
  <c r="I12" i="22"/>
  <c r="J12" i="22"/>
  <c r="H13" i="22"/>
  <c r="I13" i="22"/>
  <c r="J13" i="22"/>
  <c r="H14" i="22"/>
  <c r="I14" i="22"/>
  <c r="J14" i="22"/>
  <c r="H15" i="22"/>
  <c r="I15" i="22"/>
  <c r="J15" i="22"/>
  <c r="H16" i="22"/>
  <c r="I16" i="22"/>
  <c r="J16" i="22"/>
  <c r="H17" i="22"/>
  <c r="I17" i="22"/>
  <c r="J17" i="22"/>
  <c r="H18" i="22"/>
  <c r="I18" i="22"/>
  <c r="J18" i="22"/>
  <c r="H19" i="22"/>
  <c r="I19" i="22"/>
  <c r="J19" i="22"/>
  <c r="H20" i="22"/>
  <c r="I20" i="22"/>
  <c r="J20" i="22"/>
  <c r="H21" i="22"/>
  <c r="I21" i="22"/>
  <c r="J21" i="22"/>
  <c r="H22" i="22"/>
  <c r="I22" i="22"/>
  <c r="J22" i="22"/>
  <c r="H23" i="22"/>
  <c r="I23" i="22"/>
  <c r="J23" i="22"/>
  <c r="H24" i="22"/>
  <c r="I24" i="22"/>
  <c r="J24" i="22"/>
  <c r="H25" i="22"/>
  <c r="I25" i="22"/>
  <c r="J25" i="22"/>
  <c r="H26" i="22"/>
  <c r="I26" i="22"/>
  <c r="J26" i="22"/>
  <c r="H27" i="22"/>
  <c r="I27" i="22"/>
  <c r="J27" i="22"/>
  <c r="H28" i="22"/>
  <c r="I28" i="22"/>
  <c r="J28" i="22"/>
  <c r="H29" i="22"/>
  <c r="I29" i="22"/>
  <c r="J29" i="22"/>
  <c r="H30" i="22"/>
  <c r="I30" i="22"/>
  <c r="J30" i="22"/>
  <c r="H31" i="22"/>
  <c r="I31" i="22"/>
  <c r="J31" i="22"/>
  <c r="H32" i="22"/>
  <c r="I32" i="22"/>
  <c r="J32" i="22"/>
  <c r="H33" i="22"/>
  <c r="I33" i="22"/>
  <c r="J33" i="22"/>
  <c r="H35" i="22"/>
  <c r="I35" i="22"/>
  <c r="J35" i="22"/>
  <c r="H36" i="22"/>
  <c r="I36" i="22"/>
  <c r="J36" i="22"/>
  <c r="H56" i="22"/>
  <c r="I56" i="22"/>
  <c r="H57" i="22"/>
  <c r="I57" i="22"/>
  <c r="H58" i="22"/>
  <c r="I58" i="22"/>
  <c r="H59" i="22"/>
  <c r="I59" i="22"/>
  <c r="H60" i="22"/>
  <c r="I60" i="22"/>
  <c r="H61" i="22"/>
  <c r="I61" i="22"/>
  <c r="H62" i="22"/>
  <c r="I62" i="22"/>
  <c r="H63" i="22"/>
  <c r="I63" i="22"/>
  <c r="H64" i="22"/>
  <c r="I64" i="22"/>
  <c r="H65" i="22"/>
  <c r="I65" i="22"/>
  <c r="H68" i="22"/>
  <c r="I68" i="22"/>
  <c r="H71" i="22"/>
  <c r="I71" i="22"/>
  <c r="H72" i="22"/>
  <c r="I72" i="22"/>
  <c r="H73" i="22"/>
  <c r="I73" i="22"/>
  <c r="H74" i="22"/>
  <c r="I74" i="22"/>
  <c r="H75" i="22"/>
  <c r="I75" i="22"/>
  <c r="H76" i="22"/>
  <c r="I76" i="22"/>
  <c r="H77" i="22"/>
  <c r="I77" i="22"/>
  <c r="H78" i="22"/>
  <c r="I78" i="22"/>
  <c r="H79" i="22"/>
  <c r="I79" i="22"/>
  <c r="H80" i="22"/>
  <c r="I80" i="22"/>
  <c r="H81" i="22"/>
  <c r="I81" i="22"/>
  <c r="H82" i="22"/>
  <c r="I82" i="22"/>
  <c r="H83" i="22"/>
  <c r="I83" i="22"/>
  <c r="H84" i="22"/>
  <c r="I84" i="22"/>
  <c r="H85" i="22"/>
  <c r="I85" i="22"/>
  <c r="H86" i="22"/>
  <c r="I86" i="22"/>
  <c r="H87" i="22"/>
  <c r="I87" i="22"/>
  <c r="H88" i="22"/>
  <c r="I88" i="22"/>
  <c r="H89" i="22"/>
  <c r="I89" i="22"/>
  <c r="H90" i="22"/>
  <c r="I90" i="22"/>
  <c r="H91" i="22"/>
  <c r="I91" i="22"/>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H34" i="21"/>
  <c r="I34" i="21"/>
  <c r="J34" i="21"/>
  <c r="H35" i="21"/>
  <c r="I35" i="21"/>
  <c r="J35" i="21"/>
  <c r="H36" i="21"/>
  <c r="I36" i="21"/>
  <c r="J36" i="21"/>
  <c r="H40" i="21"/>
  <c r="I40" i="21"/>
  <c r="J40" i="21"/>
  <c r="H41" i="21"/>
  <c r="I41" i="21"/>
  <c r="J41" i="21"/>
  <c r="H53" i="21"/>
  <c r="I53" i="21"/>
  <c r="H54" i="21"/>
  <c r="I54" i="21"/>
  <c r="H55" i="21"/>
  <c r="I55" i="21"/>
  <c r="H56" i="21"/>
  <c r="I56" i="21"/>
  <c r="H57" i="21"/>
  <c r="I57" i="21"/>
  <c r="H58" i="21"/>
  <c r="I58" i="21"/>
  <c r="H59" i="21"/>
  <c r="I59" i="21"/>
  <c r="H60" i="21"/>
  <c r="I60" i="21"/>
  <c r="H61" i="21"/>
  <c r="I61" i="21"/>
  <c r="H62" i="21"/>
  <c r="I62" i="21"/>
  <c r="H63" i="21"/>
  <c r="I63" i="21"/>
  <c r="H9" i="20"/>
  <c r="I9" i="20"/>
  <c r="J9" i="20"/>
  <c r="H10" i="20"/>
  <c r="I10" i="20"/>
  <c r="J10" i="20"/>
  <c r="H11" i="20"/>
  <c r="I11" i="20"/>
  <c r="J11" i="20"/>
  <c r="H12" i="20"/>
  <c r="I12" i="20"/>
  <c r="J12" i="20"/>
  <c r="H13" i="20"/>
  <c r="I13" i="20"/>
  <c r="J13" i="20"/>
  <c r="H14" i="20"/>
  <c r="J14" i="20"/>
  <c r="H15" i="20"/>
  <c r="I15" i="20"/>
  <c r="J15" i="20"/>
  <c r="H16" i="20"/>
  <c r="I16" i="20"/>
  <c r="J16" i="20"/>
  <c r="H17" i="20"/>
  <c r="I17" i="20"/>
  <c r="J17" i="20"/>
  <c r="H18" i="20"/>
  <c r="I18" i="20"/>
  <c r="J18" i="20"/>
  <c r="H19" i="20"/>
  <c r="I19" i="20"/>
  <c r="J19" i="20"/>
  <c r="H20" i="20"/>
  <c r="I20" i="20"/>
  <c r="J20" i="20"/>
  <c r="H7" i="19"/>
  <c r="I7" i="19"/>
  <c r="J7" i="19"/>
  <c r="H8" i="19"/>
  <c r="I8" i="19"/>
  <c r="J8" i="19"/>
  <c r="H9" i="19"/>
  <c r="I9" i="19"/>
  <c r="J9" i="19"/>
  <c r="H10" i="19"/>
  <c r="I10" i="19"/>
  <c r="J10" i="19"/>
  <c r="H11" i="19"/>
  <c r="I11" i="19"/>
  <c r="J11" i="19"/>
  <c r="H12" i="19"/>
  <c r="I12" i="19"/>
  <c r="J12" i="19"/>
  <c r="H13" i="19"/>
  <c r="I13" i="19"/>
  <c r="J13" i="19"/>
  <c r="H14" i="19"/>
  <c r="I14" i="19"/>
  <c r="J14" i="19"/>
  <c r="H15" i="19"/>
  <c r="I15" i="19"/>
  <c r="J15" i="19"/>
  <c r="H16" i="19"/>
  <c r="I16" i="19"/>
  <c r="J16" i="19"/>
  <c r="H17" i="19"/>
  <c r="I17" i="19"/>
  <c r="J17" i="19"/>
  <c r="H18" i="19"/>
  <c r="I18" i="19"/>
  <c r="J18" i="19"/>
  <c r="H19" i="19"/>
  <c r="I19" i="19"/>
  <c r="J19" i="19"/>
  <c r="H20" i="19"/>
  <c r="I20" i="19"/>
  <c r="J20" i="19"/>
  <c r="H21" i="19"/>
  <c r="I21" i="19"/>
  <c r="J21" i="19"/>
  <c r="H22" i="19"/>
  <c r="I22" i="19"/>
  <c r="J22" i="19"/>
  <c r="H23" i="19"/>
  <c r="I23" i="19"/>
  <c r="J23" i="19"/>
  <c r="H24" i="19"/>
  <c r="I24" i="19"/>
  <c r="J24" i="19"/>
  <c r="H25" i="19"/>
  <c r="I25" i="19"/>
  <c r="J25" i="19"/>
  <c r="H26" i="19"/>
  <c r="I26" i="19"/>
  <c r="J26" i="19"/>
  <c r="H27" i="19"/>
  <c r="I27" i="19"/>
  <c r="J27" i="19"/>
  <c r="H28" i="19"/>
  <c r="I28" i="19"/>
  <c r="J28" i="19"/>
  <c r="H29" i="19"/>
  <c r="I29" i="19"/>
  <c r="J29" i="19"/>
  <c r="H30" i="19"/>
  <c r="I30" i="19"/>
  <c r="J30" i="19"/>
  <c r="H31" i="19"/>
  <c r="I31" i="19"/>
  <c r="J31" i="19"/>
  <c r="H32" i="19"/>
  <c r="I32" i="19"/>
  <c r="J32" i="19"/>
  <c r="H33" i="19"/>
  <c r="I33" i="19"/>
  <c r="J33" i="19"/>
  <c r="H34" i="19"/>
  <c r="I34" i="19"/>
  <c r="J34" i="19"/>
  <c r="H35" i="19"/>
  <c r="I35" i="19"/>
  <c r="J35" i="19"/>
  <c r="H36" i="19"/>
  <c r="I36" i="19"/>
  <c r="J36" i="19"/>
  <c r="H37" i="19"/>
  <c r="I37" i="19"/>
  <c r="J37" i="19"/>
  <c r="H38" i="19"/>
  <c r="I38" i="19"/>
  <c r="J38" i="19"/>
  <c r="H39" i="19"/>
  <c r="I39" i="19"/>
  <c r="J39" i="19"/>
  <c r="H40" i="19"/>
  <c r="I40" i="19"/>
  <c r="J40" i="19"/>
  <c r="H41" i="19"/>
  <c r="I41" i="19"/>
  <c r="J41" i="19"/>
  <c r="H42" i="19"/>
  <c r="I42" i="19"/>
  <c r="J42" i="19"/>
  <c r="H43" i="19"/>
  <c r="I43" i="19"/>
  <c r="J43" i="19"/>
  <c r="H44" i="19"/>
  <c r="I44" i="19"/>
  <c r="J44" i="19"/>
  <c r="H45" i="19"/>
  <c r="I45" i="19"/>
  <c r="J45" i="19"/>
  <c r="H46" i="19"/>
  <c r="I46" i="19"/>
  <c r="J46" i="19"/>
  <c r="H47" i="19"/>
  <c r="I47" i="19"/>
  <c r="J47" i="19"/>
  <c r="H48" i="19"/>
  <c r="I48" i="19"/>
  <c r="J48" i="19"/>
  <c r="H49" i="19"/>
  <c r="I49" i="19"/>
  <c r="J49" i="19"/>
  <c r="H50" i="19"/>
  <c r="I50" i="19"/>
  <c r="J50" i="19"/>
  <c r="H51" i="19"/>
  <c r="I51" i="19"/>
  <c r="J51" i="19"/>
  <c r="H52" i="19"/>
  <c r="I52" i="19"/>
  <c r="J52" i="19"/>
  <c r="H53" i="19"/>
  <c r="I53" i="19"/>
  <c r="J53" i="19"/>
  <c r="H54" i="19"/>
  <c r="I54" i="19"/>
  <c r="J54" i="19"/>
  <c r="H55" i="19"/>
  <c r="I55" i="19"/>
  <c r="J55" i="19"/>
  <c r="H56" i="19"/>
  <c r="I56" i="19"/>
  <c r="J56" i="19"/>
  <c r="H57" i="19"/>
  <c r="I57" i="19"/>
  <c r="J57" i="19"/>
  <c r="H58" i="19"/>
  <c r="I58" i="19"/>
  <c r="J58" i="19"/>
  <c r="H59" i="19"/>
  <c r="I59" i="19"/>
  <c r="J59" i="19"/>
  <c r="H60" i="19"/>
  <c r="I60" i="19"/>
  <c r="J60" i="19"/>
  <c r="H61" i="19"/>
  <c r="I61" i="19"/>
  <c r="J61" i="19"/>
  <c r="H62" i="19"/>
  <c r="I62" i="19"/>
  <c r="J62" i="19"/>
  <c r="H63" i="19"/>
  <c r="I63" i="19"/>
  <c r="J63" i="19"/>
  <c r="H64" i="19"/>
  <c r="I64" i="19"/>
  <c r="J64" i="19"/>
  <c r="H65" i="19"/>
  <c r="I65" i="19"/>
  <c r="J65" i="19"/>
  <c r="H66" i="19"/>
  <c r="I66" i="19"/>
  <c r="J66" i="19"/>
  <c r="H67" i="19"/>
  <c r="I67" i="19"/>
  <c r="J67" i="19"/>
  <c r="H68" i="19"/>
  <c r="I68" i="19"/>
  <c r="J68" i="19"/>
  <c r="H69" i="19"/>
  <c r="I69" i="19"/>
  <c r="J69" i="19"/>
  <c r="H70" i="19"/>
  <c r="I70" i="19"/>
  <c r="J70" i="19"/>
  <c r="H71" i="19"/>
  <c r="I71" i="19"/>
  <c r="J71" i="19"/>
  <c r="H72" i="19"/>
  <c r="I72" i="19"/>
  <c r="J72" i="19"/>
  <c r="H73" i="19"/>
  <c r="I73" i="19"/>
  <c r="J73" i="19"/>
  <c r="H74" i="19"/>
  <c r="I74" i="19"/>
  <c r="J74" i="19"/>
  <c r="H75" i="19"/>
  <c r="I75" i="19"/>
  <c r="J75" i="19"/>
  <c r="H76" i="19"/>
  <c r="I76" i="19"/>
  <c r="J76" i="19"/>
  <c r="H77" i="19"/>
  <c r="I77" i="19"/>
  <c r="J77" i="19"/>
  <c r="H78" i="19"/>
  <c r="I78" i="19"/>
  <c r="J78" i="19"/>
  <c r="H79" i="19"/>
  <c r="I79" i="19"/>
  <c r="J79" i="19"/>
  <c r="H80" i="19"/>
  <c r="I80" i="19"/>
  <c r="J80" i="19"/>
  <c r="H81" i="19"/>
  <c r="I81" i="19"/>
  <c r="J81" i="19"/>
  <c r="H82" i="19"/>
  <c r="I82" i="19"/>
  <c r="J82" i="19"/>
  <c r="H83" i="19"/>
  <c r="I83" i="19"/>
  <c r="J83" i="19"/>
  <c r="H84" i="19"/>
  <c r="I84" i="19"/>
  <c r="J84" i="19"/>
  <c r="H85" i="19"/>
  <c r="I85" i="19"/>
  <c r="J85" i="19"/>
  <c r="H86" i="19"/>
  <c r="I86" i="19"/>
  <c r="J86" i="19"/>
  <c r="H87" i="19"/>
  <c r="I87" i="19"/>
  <c r="J87" i="19"/>
  <c r="H88" i="19"/>
  <c r="I88" i="19"/>
  <c r="J88" i="19"/>
  <c r="H89" i="19"/>
  <c r="I89" i="19"/>
  <c r="J89" i="19"/>
  <c r="H90" i="19"/>
  <c r="I90" i="19"/>
  <c r="J90" i="19"/>
  <c r="H91" i="19"/>
  <c r="I91" i="19"/>
  <c r="J91" i="19"/>
  <c r="H92" i="19"/>
  <c r="I92" i="19"/>
  <c r="J92" i="19"/>
  <c r="H93" i="19"/>
  <c r="I93" i="19"/>
  <c r="J93" i="19"/>
  <c r="H94" i="19"/>
  <c r="I94" i="19"/>
  <c r="J94" i="19"/>
  <c r="H95" i="19"/>
  <c r="I95" i="19"/>
  <c r="J95" i="19"/>
  <c r="H96" i="19"/>
  <c r="I96" i="19"/>
  <c r="J96" i="19"/>
  <c r="H97" i="19"/>
  <c r="I97" i="19"/>
  <c r="J97" i="19"/>
  <c r="H98" i="19"/>
  <c r="I98" i="19"/>
  <c r="J98" i="19"/>
  <c r="H99" i="19"/>
  <c r="I99" i="19"/>
  <c r="J99" i="19"/>
  <c r="H100" i="19"/>
  <c r="I100" i="19"/>
  <c r="J100" i="19"/>
  <c r="H101" i="19"/>
  <c r="I101" i="19"/>
  <c r="J101" i="19"/>
  <c r="H102" i="19"/>
  <c r="I102" i="19"/>
  <c r="J102" i="19"/>
  <c r="H103" i="19"/>
  <c r="I103" i="19"/>
  <c r="J103" i="19"/>
  <c r="H104" i="19"/>
  <c r="I104" i="19"/>
  <c r="J104" i="19"/>
  <c r="H105" i="19"/>
  <c r="I105" i="19"/>
  <c r="J105" i="19"/>
  <c r="H106" i="19"/>
  <c r="I106" i="19"/>
  <c r="J106" i="19"/>
  <c r="H107" i="19"/>
  <c r="I107" i="19"/>
  <c r="J107" i="19"/>
  <c r="H108" i="19"/>
  <c r="I108" i="19"/>
  <c r="J108" i="19"/>
  <c r="H109" i="19"/>
  <c r="I109" i="19"/>
  <c r="J109" i="19"/>
  <c r="H110" i="19"/>
  <c r="I110" i="19"/>
  <c r="J110" i="19"/>
  <c r="H111" i="19"/>
  <c r="I111" i="19"/>
  <c r="J111" i="19"/>
  <c r="H112" i="19"/>
  <c r="I112" i="19"/>
  <c r="J112" i="19"/>
  <c r="H113" i="19"/>
  <c r="I113" i="19"/>
  <c r="J113" i="19"/>
  <c r="H114" i="19"/>
  <c r="I114" i="19"/>
  <c r="J114" i="19"/>
  <c r="H115" i="19"/>
  <c r="I115" i="19"/>
  <c r="J115" i="19"/>
  <c r="H116" i="19"/>
  <c r="I116" i="19"/>
  <c r="J116" i="19"/>
  <c r="H117" i="19"/>
  <c r="I117" i="19"/>
  <c r="J117" i="19"/>
  <c r="H118" i="19"/>
  <c r="I118" i="19"/>
  <c r="J118" i="19"/>
  <c r="H119" i="19"/>
  <c r="I119" i="19"/>
  <c r="J119" i="19"/>
  <c r="H120" i="19"/>
  <c r="I120" i="19"/>
  <c r="J120" i="19"/>
  <c r="H121" i="19"/>
  <c r="I121" i="19"/>
  <c r="J121" i="19"/>
  <c r="H122" i="19"/>
  <c r="I122" i="19"/>
  <c r="J122" i="19"/>
  <c r="H123" i="19"/>
  <c r="I123" i="19"/>
  <c r="J123" i="19"/>
  <c r="H124" i="19"/>
  <c r="I124" i="19"/>
  <c r="J124" i="19"/>
  <c r="H125" i="19"/>
  <c r="I125" i="19"/>
  <c r="J125" i="19"/>
  <c r="H126" i="19"/>
  <c r="I126" i="19"/>
  <c r="J126" i="19"/>
  <c r="H127" i="19"/>
  <c r="I127" i="19"/>
  <c r="J127" i="19"/>
  <c r="H128" i="19"/>
  <c r="I128" i="19"/>
  <c r="J128" i="19"/>
  <c r="H129" i="19"/>
  <c r="I129" i="19"/>
  <c r="J129" i="19"/>
  <c r="H130" i="19"/>
  <c r="I130" i="19"/>
  <c r="J130" i="19"/>
  <c r="H131" i="19"/>
  <c r="I131" i="19"/>
  <c r="J131" i="19"/>
  <c r="H132" i="19"/>
  <c r="I132" i="19"/>
  <c r="J132" i="19"/>
  <c r="H133" i="19"/>
  <c r="I133" i="19"/>
  <c r="J133" i="19"/>
  <c r="H134" i="19"/>
  <c r="I134" i="19"/>
  <c r="J134" i="19"/>
  <c r="H135" i="19"/>
  <c r="I135" i="19"/>
  <c r="J135" i="19"/>
  <c r="H136" i="19"/>
  <c r="I136" i="19"/>
  <c r="J136" i="19"/>
  <c r="H137" i="19"/>
  <c r="I137" i="19"/>
  <c r="J137" i="19"/>
  <c r="H138" i="19"/>
  <c r="I138" i="19"/>
  <c r="J138" i="19"/>
  <c r="H139" i="19"/>
  <c r="I139" i="19"/>
  <c r="J139" i="19"/>
  <c r="H140" i="19"/>
  <c r="I140" i="19"/>
  <c r="J140" i="19"/>
  <c r="H141" i="19"/>
  <c r="I141" i="19"/>
  <c r="J141" i="19"/>
  <c r="H142" i="19"/>
  <c r="I142" i="19"/>
  <c r="J142" i="19"/>
  <c r="H143" i="19"/>
  <c r="J143" i="19"/>
  <c r="H144" i="19"/>
  <c r="I144" i="19"/>
  <c r="H145" i="19"/>
  <c r="I145" i="19"/>
  <c r="J145" i="19"/>
  <c r="H146" i="19"/>
  <c r="I146" i="19"/>
  <c r="J146" i="19"/>
  <c r="H169" i="19"/>
  <c r="I169" i="19"/>
  <c r="J169" i="19"/>
  <c r="H170" i="19"/>
  <c r="I170" i="19"/>
  <c r="J170" i="19"/>
  <c r="H185" i="19"/>
  <c r="I185" i="19"/>
  <c r="J185" i="19"/>
  <c r="H186" i="19"/>
  <c r="I186" i="19"/>
  <c r="J186" i="19"/>
  <c r="H189" i="19"/>
  <c r="I189" i="19"/>
  <c r="J189" i="19"/>
  <c r="H190" i="19"/>
  <c r="I190" i="19"/>
  <c r="J190" i="19"/>
  <c r="H231" i="19"/>
  <c r="I231" i="19"/>
  <c r="J231" i="19"/>
  <c r="H232" i="19"/>
  <c r="I232" i="19"/>
  <c r="J232" i="19"/>
  <c r="H233" i="19"/>
  <c r="I233" i="19"/>
  <c r="J233" i="19"/>
  <c r="H234" i="19"/>
  <c r="I234" i="19"/>
  <c r="J234" i="19"/>
  <c r="H235" i="19"/>
  <c r="I235" i="19"/>
  <c r="J235" i="19"/>
  <c r="H236" i="19"/>
  <c r="I236" i="19"/>
  <c r="J236" i="19"/>
  <c r="H264" i="19"/>
  <c r="I264" i="19"/>
  <c r="J264" i="19"/>
  <c r="H265" i="19"/>
  <c r="I265" i="19"/>
  <c r="J265" i="19"/>
  <c r="H266" i="19"/>
  <c r="I266" i="19"/>
  <c r="J266" i="19"/>
  <c r="H267" i="19"/>
  <c r="I267" i="19"/>
  <c r="J267" i="19"/>
  <c r="H280" i="19"/>
  <c r="I280" i="19"/>
  <c r="J280" i="19"/>
  <c r="H281" i="19"/>
  <c r="I281" i="19"/>
  <c r="J281" i="19"/>
  <c r="H289" i="19"/>
  <c r="I289" i="19"/>
  <c r="J289" i="19"/>
  <c r="H290" i="19"/>
  <c r="I290" i="19"/>
  <c r="J290" i="19"/>
  <c r="H291" i="19"/>
  <c r="I291" i="19"/>
  <c r="J291" i="19"/>
  <c r="H292" i="19"/>
  <c r="I292" i="19"/>
  <c r="J292" i="19"/>
  <c r="H296" i="19"/>
  <c r="I296" i="19"/>
  <c r="H298" i="19"/>
  <c r="I298" i="19"/>
  <c r="H299" i="19"/>
  <c r="I299" i="19"/>
  <c r="H300" i="19"/>
  <c r="I300" i="19"/>
  <c r="H302" i="19"/>
  <c r="I302" i="19"/>
  <c r="H303" i="19"/>
  <c r="I303" i="19"/>
  <c r="H305" i="19"/>
  <c r="I305" i="19"/>
  <c r="H306" i="19"/>
  <c r="I306" i="19"/>
  <c r="H307" i="19"/>
  <c r="I307" i="19"/>
  <c r="H308" i="19"/>
  <c r="I308" i="19"/>
  <c r="H309" i="19"/>
  <c r="I309" i="19"/>
  <c r="H310" i="19"/>
  <c r="I310" i="19"/>
  <c r="H7" i="18"/>
  <c r="I7" i="18"/>
  <c r="J7" i="18"/>
  <c r="H8" i="18"/>
  <c r="I8" i="18"/>
  <c r="J8" i="18"/>
  <c r="H9" i="18"/>
  <c r="I9" i="18"/>
  <c r="J9" i="18"/>
  <c r="H10" i="18"/>
  <c r="I10" i="18"/>
  <c r="J10" i="18"/>
  <c r="H11" i="18"/>
  <c r="I11" i="18"/>
  <c r="J11" i="18"/>
  <c r="H12" i="18"/>
  <c r="I12" i="18"/>
  <c r="J12" i="18"/>
  <c r="H13" i="18"/>
  <c r="I13" i="18"/>
  <c r="J13" i="18"/>
  <c r="H14" i="18"/>
  <c r="I14" i="18"/>
  <c r="J14" i="18"/>
  <c r="H15" i="18"/>
  <c r="I15" i="18"/>
  <c r="J15" i="18"/>
  <c r="H16" i="18"/>
  <c r="I16" i="18"/>
  <c r="J16" i="18"/>
  <c r="H17" i="18"/>
  <c r="I17" i="18"/>
  <c r="J17" i="18"/>
  <c r="H18" i="18"/>
  <c r="I18" i="18"/>
  <c r="J18" i="18"/>
  <c r="H19" i="18"/>
  <c r="I19" i="18"/>
  <c r="J19" i="18"/>
  <c r="H20" i="18"/>
  <c r="I20" i="18"/>
  <c r="J20" i="18"/>
  <c r="H21" i="18"/>
  <c r="I21" i="18"/>
  <c r="J21" i="18"/>
  <c r="H22" i="18"/>
  <c r="I22" i="18"/>
  <c r="J22" i="18"/>
  <c r="H24" i="18"/>
  <c r="I24" i="18"/>
  <c r="J24" i="18"/>
  <c r="H25" i="18"/>
  <c r="I25" i="18"/>
  <c r="J25" i="18"/>
  <c r="H31" i="18"/>
  <c r="I31" i="18"/>
  <c r="H33" i="18"/>
  <c r="I33" i="18"/>
  <c r="H34" i="18"/>
  <c r="I34" i="18"/>
  <c r="H7" i="17"/>
  <c r="I7" i="17"/>
  <c r="J7" i="17"/>
  <c r="H8" i="17"/>
  <c r="I8" i="17"/>
  <c r="J8" i="17"/>
  <c r="H9" i="17"/>
  <c r="I9" i="17"/>
  <c r="J9" i="17"/>
  <c r="H10" i="17"/>
  <c r="I10" i="17"/>
  <c r="J10" i="17"/>
  <c r="H11" i="17"/>
  <c r="I11" i="17"/>
  <c r="J11" i="17"/>
  <c r="H12" i="17"/>
  <c r="I12" i="17"/>
  <c r="J12" i="17"/>
  <c r="H13" i="17"/>
  <c r="I13" i="17"/>
  <c r="J13" i="17"/>
  <c r="H14" i="17"/>
  <c r="I14" i="17"/>
  <c r="J14" i="17"/>
  <c r="H15" i="17"/>
  <c r="I15" i="17"/>
  <c r="J15" i="17"/>
  <c r="H17" i="17"/>
  <c r="I17" i="17"/>
  <c r="J17" i="17"/>
  <c r="H18" i="17"/>
  <c r="I18" i="17"/>
  <c r="J18" i="17"/>
  <c r="H19" i="17"/>
  <c r="I19" i="17"/>
  <c r="J19" i="17"/>
  <c r="H20" i="17"/>
  <c r="I20" i="17"/>
  <c r="J20" i="17"/>
  <c r="H28" i="17"/>
  <c r="I28" i="17"/>
  <c r="H29" i="17"/>
  <c r="I29" i="17"/>
  <c r="H30" i="17"/>
  <c r="I30" i="17"/>
  <c r="H32" i="17"/>
  <c r="I32" i="17"/>
  <c r="H33" i="17"/>
  <c r="I33" i="17"/>
  <c r="H34" i="17"/>
  <c r="I34" i="17"/>
  <c r="H35" i="17"/>
  <c r="I35" i="17"/>
  <c r="H36" i="17"/>
  <c r="I36" i="17"/>
  <c r="H37" i="17"/>
  <c r="I37" i="17"/>
  <c r="H38" i="17"/>
  <c r="I38" i="17"/>
  <c r="H40" i="17"/>
  <c r="I40" i="17"/>
  <c r="H41" i="17"/>
  <c r="I41" i="17"/>
  <c r="H42" i="17"/>
  <c r="I42" i="17"/>
  <c r="H43" i="17"/>
  <c r="I43" i="17"/>
  <c r="H44" i="17"/>
  <c r="I44" i="17"/>
  <c r="H7" i="16"/>
  <c r="I7" i="16"/>
  <c r="J7" i="16"/>
  <c r="H8" i="16"/>
  <c r="I8" i="16"/>
  <c r="J8" i="16"/>
  <c r="H9" i="16"/>
  <c r="I9" i="16"/>
  <c r="J9" i="16"/>
  <c r="H10" i="16"/>
  <c r="I10" i="16"/>
  <c r="J10" i="16"/>
  <c r="H11" i="16"/>
  <c r="I11" i="16"/>
  <c r="J11" i="16"/>
  <c r="H12" i="16"/>
  <c r="I12" i="16"/>
  <c r="J12" i="16"/>
  <c r="H21" i="16"/>
  <c r="I21" i="16"/>
  <c r="H22" i="16"/>
  <c r="I22" i="16"/>
  <c r="H23" i="16"/>
  <c r="I23" i="16"/>
  <c r="H7" i="15"/>
  <c r="I7" i="15"/>
  <c r="J7" i="15"/>
  <c r="H8" i="15"/>
  <c r="I8" i="15"/>
  <c r="J8" i="15"/>
  <c r="H9" i="15"/>
  <c r="I9" i="15"/>
  <c r="J9" i="15"/>
  <c r="H10" i="15"/>
  <c r="I10" i="15"/>
  <c r="J10" i="15"/>
  <c r="H12" i="15"/>
  <c r="I12" i="15"/>
  <c r="J12" i="15"/>
  <c r="H14" i="15"/>
  <c r="I14" i="15"/>
  <c r="J14" i="15"/>
  <c r="H20" i="15"/>
  <c r="I20" i="15"/>
  <c r="H21" i="15"/>
  <c r="I21" i="15"/>
  <c r="H22" i="15"/>
  <c r="I22" i="15"/>
  <c r="H7" i="14"/>
  <c r="I7" i="14"/>
  <c r="J7" i="14"/>
  <c r="H8" i="14"/>
  <c r="I8" i="14"/>
  <c r="J8" i="14"/>
  <c r="H9" i="14"/>
  <c r="I9" i="14"/>
  <c r="J9" i="14"/>
  <c r="H10" i="14"/>
  <c r="I10" i="14"/>
  <c r="J10" i="14"/>
  <c r="H11" i="14"/>
  <c r="I11" i="14"/>
  <c r="J11" i="14"/>
  <c r="H12" i="14"/>
  <c r="I12" i="14"/>
  <c r="J12" i="14"/>
  <c r="H13" i="14"/>
  <c r="I13" i="14"/>
  <c r="J13" i="14"/>
  <c r="H14" i="14"/>
  <c r="I14" i="14"/>
  <c r="J14" i="14"/>
  <c r="H15" i="14"/>
  <c r="I15" i="14"/>
  <c r="J15" i="14"/>
  <c r="H16" i="14"/>
  <c r="I16" i="14"/>
  <c r="J16" i="14"/>
  <c r="H17" i="14"/>
  <c r="I17" i="14"/>
  <c r="J17" i="14"/>
  <c r="H18" i="14"/>
  <c r="I18" i="14"/>
  <c r="J18" i="14"/>
  <c r="H19" i="14"/>
  <c r="I19" i="14"/>
  <c r="J19" i="14"/>
  <c r="H20" i="14"/>
  <c r="I20" i="14"/>
  <c r="J20" i="14"/>
  <c r="H21" i="14"/>
  <c r="I21" i="14"/>
  <c r="J21" i="14"/>
  <c r="H27" i="14"/>
  <c r="I27" i="14"/>
  <c r="J27" i="14"/>
  <c r="H28" i="14"/>
  <c r="I28" i="14"/>
  <c r="J28" i="14"/>
  <c r="H34" i="14"/>
  <c r="I34" i="14"/>
  <c r="H7" i="13"/>
  <c r="I7" i="13"/>
  <c r="J7" i="13"/>
  <c r="H8" i="13"/>
  <c r="I8" i="13"/>
  <c r="J8" i="13"/>
  <c r="H9" i="13"/>
  <c r="I9" i="13"/>
  <c r="J9" i="13"/>
  <c r="H10" i="13"/>
  <c r="I10" i="13"/>
  <c r="J10" i="13"/>
  <c r="H11" i="13"/>
  <c r="I11" i="13"/>
  <c r="J11" i="13"/>
  <c r="H12" i="13"/>
  <c r="I12" i="13"/>
  <c r="J12" i="13"/>
  <c r="H13" i="13"/>
  <c r="I13" i="13"/>
  <c r="J13" i="13"/>
  <c r="H14" i="13"/>
  <c r="I14" i="13"/>
  <c r="J14" i="13"/>
  <c r="H15" i="13"/>
  <c r="I15" i="13"/>
  <c r="J15" i="13"/>
  <c r="H16" i="13"/>
  <c r="I16" i="13"/>
  <c r="J16" i="13"/>
  <c r="H17" i="13"/>
  <c r="I17" i="13"/>
  <c r="J17" i="13"/>
  <c r="H18" i="13"/>
  <c r="I18" i="13"/>
  <c r="J18" i="13"/>
  <c r="H20" i="13"/>
  <c r="I20" i="13"/>
  <c r="J20" i="13"/>
  <c r="H21" i="13"/>
  <c r="I21" i="13"/>
  <c r="J21" i="13"/>
  <c r="H22" i="13"/>
  <c r="I22" i="13"/>
  <c r="J22" i="13"/>
  <c r="H23" i="13"/>
  <c r="I23" i="13"/>
  <c r="J23" i="13"/>
  <c r="H27" i="13"/>
  <c r="I27" i="13"/>
  <c r="H28" i="13"/>
  <c r="I28" i="13"/>
  <c r="H29" i="13"/>
  <c r="I29" i="13"/>
  <c r="I30" i="13"/>
  <c r="H31" i="13"/>
  <c r="I31" i="13"/>
  <c r="I32" i="13"/>
  <c r="H7" i="12"/>
  <c r="I7" i="12"/>
  <c r="J7" i="12"/>
  <c r="H8" i="12"/>
  <c r="I8" i="12"/>
  <c r="J8" i="12"/>
  <c r="H9" i="12"/>
  <c r="I9" i="12"/>
  <c r="J9" i="12"/>
  <c r="H10" i="12"/>
  <c r="I10" i="12"/>
  <c r="J10" i="12"/>
  <c r="H11" i="12"/>
  <c r="I11" i="12"/>
  <c r="J11" i="12"/>
  <c r="H12" i="12"/>
  <c r="I12" i="12"/>
  <c r="J12" i="12"/>
  <c r="H13" i="12"/>
  <c r="I13" i="12"/>
  <c r="J13" i="12"/>
  <c r="H14" i="12"/>
  <c r="I14" i="12"/>
  <c r="J14" i="12"/>
  <c r="H15" i="12"/>
  <c r="I15" i="12"/>
  <c r="J15" i="12"/>
  <c r="H16" i="12"/>
  <c r="I16" i="12"/>
  <c r="J16" i="12"/>
  <c r="H17" i="12"/>
  <c r="I17" i="12"/>
  <c r="J17" i="12"/>
  <c r="H18" i="12"/>
  <c r="I18" i="12"/>
  <c r="J18" i="12"/>
  <c r="H19" i="12"/>
  <c r="I19" i="12"/>
  <c r="J19" i="12"/>
  <c r="H20" i="12"/>
  <c r="I20" i="12"/>
  <c r="J20" i="12"/>
  <c r="H21" i="12"/>
  <c r="I21" i="12"/>
  <c r="J21" i="12"/>
  <c r="H22" i="12"/>
  <c r="I22" i="12"/>
  <c r="J22" i="12"/>
  <c r="H23" i="12"/>
  <c r="I23" i="12"/>
  <c r="J23" i="12"/>
  <c r="H24" i="12"/>
  <c r="I24" i="12"/>
  <c r="J24" i="12"/>
  <c r="H26" i="12"/>
  <c r="I26" i="12"/>
  <c r="J26" i="12"/>
  <c r="H27" i="12"/>
  <c r="I27" i="12"/>
  <c r="J27" i="12"/>
  <c r="H28" i="12"/>
  <c r="I28" i="12"/>
  <c r="J28" i="12"/>
  <c r="H29" i="12"/>
  <c r="I29" i="12"/>
  <c r="J29" i="12"/>
  <c r="H30" i="12"/>
  <c r="I30" i="12"/>
  <c r="J30" i="12"/>
  <c r="H31" i="12"/>
  <c r="I31" i="12"/>
  <c r="J31" i="12"/>
  <c r="H32" i="12"/>
  <c r="I32" i="12"/>
  <c r="J32" i="12"/>
  <c r="H35" i="12"/>
  <c r="I35" i="12"/>
  <c r="J35" i="12"/>
  <c r="H36" i="12"/>
  <c r="I36" i="12"/>
  <c r="J36" i="12"/>
  <c r="H41" i="12"/>
  <c r="I41" i="12"/>
  <c r="J41" i="12"/>
  <c r="H42" i="12"/>
  <c r="I42" i="12"/>
  <c r="J42" i="12"/>
  <c r="H43" i="12"/>
  <c r="I43" i="12"/>
  <c r="J43" i="12"/>
  <c r="H44" i="12"/>
  <c r="I44" i="12"/>
  <c r="J44" i="12"/>
  <c r="H48" i="12"/>
  <c r="I48" i="12"/>
  <c r="H49" i="12"/>
  <c r="I49" i="12"/>
  <c r="H50" i="12"/>
  <c r="I50" i="12"/>
  <c r="H51" i="12"/>
  <c r="I51" i="12"/>
  <c r="H52" i="12"/>
  <c r="I52" i="12"/>
  <c r="H53" i="12"/>
  <c r="I53" i="12"/>
  <c r="H7" i="11"/>
  <c r="I7" i="11"/>
  <c r="J7" i="11"/>
  <c r="H8" i="11"/>
  <c r="I8" i="11"/>
  <c r="J8" i="11"/>
  <c r="H9" i="11"/>
  <c r="I9" i="11"/>
  <c r="J9" i="11"/>
  <c r="H10" i="11"/>
  <c r="I10" i="11"/>
  <c r="J10" i="11"/>
  <c r="H11" i="11"/>
  <c r="I11" i="11"/>
  <c r="J11" i="11"/>
  <c r="H12" i="11"/>
  <c r="I12" i="11"/>
  <c r="J12" i="11"/>
  <c r="H13" i="11"/>
  <c r="I13" i="11"/>
  <c r="J13" i="11"/>
  <c r="H14" i="11"/>
  <c r="I14" i="11"/>
  <c r="J14" i="11"/>
  <c r="H15" i="11"/>
  <c r="I15" i="11"/>
  <c r="J15" i="11"/>
  <c r="H16" i="11"/>
  <c r="I16" i="11"/>
  <c r="J16" i="11"/>
  <c r="H17" i="11"/>
  <c r="I17" i="11"/>
  <c r="J17" i="11"/>
  <c r="H18" i="11"/>
  <c r="I18" i="11"/>
  <c r="J18" i="11"/>
  <c r="H19" i="11"/>
  <c r="I19" i="11"/>
  <c r="J19" i="11"/>
  <c r="H20" i="11"/>
  <c r="I20" i="11"/>
  <c r="J20" i="11"/>
  <c r="H21" i="11"/>
  <c r="I21" i="11"/>
  <c r="J21" i="11"/>
  <c r="H27" i="11"/>
  <c r="I27" i="11"/>
  <c r="J27" i="11"/>
  <c r="H28" i="11"/>
  <c r="I28" i="11"/>
  <c r="J28" i="11"/>
  <c r="H29" i="11"/>
  <c r="I29" i="11"/>
  <c r="J29" i="11"/>
  <c r="H30" i="11"/>
  <c r="I30" i="11"/>
  <c r="J30" i="11"/>
  <c r="H36" i="11"/>
  <c r="I36" i="11"/>
  <c r="H38" i="11"/>
  <c r="I38" i="11"/>
  <c r="H39" i="11"/>
  <c r="I39" i="11"/>
  <c r="H7" i="10"/>
  <c r="I7" i="10"/>
  <c r="J7" i="10"/>
  <c r="H8" i="10"/>
  <c r="I8" i="10"/>
  <c r="J8" i="10"/>
  <c r="H9" i="10"/>
  <c r="I9" i="10"/>
  <c r="J9" i="10"/>
  <c r="H10" i="10"/>
  <c r="I10" i="10"/>
  <c r="J10" i="10"/>
  <c r="H11" i="10"/>
  <c r="I11" i="10"/>
  <c r="J11" i="10"/>
  <c r="H12" i="10"/>
  <c r="I12" i="10"/>
  <c r="J12" i="10"/>
  <c r="H13" i="10"/>
  <c r="I13" i="10"/>
  <c r="J13" i="10"/>
  <c r="H14" i="10"/>
  <c r="I14" i="10"/>
  <c r="J14" i="10"/>
  <c r="H15" i="10"/>
  <c r="I15" i="10"/>
  <c r="J15" i="10"/>
  <c r="H16" i="10"/>
  <c r="I16" i="10"/>
  <c r="J16" i="10"/>
  <c r="H17" i="10"/>
  <c r="I17" i="10"/>
  <c r="J17" i="10"/>
  <c r="H18" i="10"/>
  <c r="I18" i="10"/>
  <c r="J18" i="10"/>
  <c r="H19" i="10"/>
  <c r="I19" i="10"/>
  <c r="J19" i="10"/>
  <c r="H20" i="10"/>
  <c r="I20" i="10"/>
  <c r="J20" i="10"/>
  <c r="H21" i="10"/>
  <c r="I21" i="10"/>
  <c r="J21" i="10"/>
  <c r="H23" i="10"/>
  <c r="I23" i="10"/>
  <c r="J23" i="10"/>
  <c r="H24" i="10"/>
  <c r="I24" i="10"/>
  <c r="J24" i="10"/>
  <c r="H29" i="10"/>
  <c r="I29" i="10"/>
  <c r="J29" i="10"/>
  <c r="H30" i="10"/>
  <c r="I30" i="10"/>
  <c r="J30" i="10"/>
  <c r="H34" i="10"/>
  <c r="I34" i="10"/>
  <c r="J34" i="10"/>
  <c r="H35" i="10"/>
  <c r="I35" i="10"/>
  <c r="J35" i="10"/>
  <c r="H7" i="9"/>
  <c r="I7" i="9"/>
  <c r="J7" i="9"/>
  <c r="H8" i="9"/>
  <c r="I8" i="9"/>
  <c r="J8" i="9"/>
  <c r="H9" i="9"/>
  <c r="I9" i="9"/>
  <c r="J9" i="9"/>
  <c r="H10" i="9"/>
  <c r="I10" i="9"/>
  <c r="J10" i="9"/>
  <c r="H11" i="9"/>
  <c r="I11" i="9"/>
  <c r="J11" i="9"/>
  <c r="H12" i="9"/>
  <c r="I12" i="9"/>
  <c r="J12" i="9"/>
  <c r="H14" i="9"/>
  <c r="I14" i="9"/>
  <c r="J14" i="9"/>
  <c r="H15" i="9"/>
  <c r="I15" i="9"/>
  <c r="J15" i="9"/>
  <c r="H16" i="9"/>
  <c r="I16" i="9"/>
  <c r="J16" i="9"/>
  <c r="H17" i="9"/>
  <c r="I17" i="9"/>
  <c r="J17" i="9"/>
  <c r="H18" i="9"/>
  <c r="I18" i="9"/>
  <c r="J18" i="9"/>
  <c r="H19" i="9"/>
  <c r="I19" i="9"/>
  <c r="J19" i="9"/>
  <c r="H20" i="9"/>
  <c r="I20" i="9"/>
  <c r="J20" i="9"/>
  <c r="H21" i="9"/>
  <c r="I21" i="9"/>
  <c r="J21" i="9"/>
  <c r="H22" i="9"/>
  <c r="I22" i="9"/>
  <c r="J22" i="9"/>
  <c r="H24" i="9"/>
  <c r="I24" i="9"/>
  <c r="H25" i="9"/>
  <c r="I25" i="9"/>
  <c r="H28" i="9"/>
  <c r="I28" i="9"/>
  <c r="H29" i="9"/>
  <c r="I29" i="9"/>
  <c r="H7" i="8"/>
  <c r="I7" i="8"/>
  <c r="J7" i="8"/>
  <c r="H8" i="8"/>
  <c r="I8" i="8"/>
  <c r="J8" i="8"/>
  <c r="H9" i="8"/>
  <c r="I9" i="8"/>
  <c r="J9" i="8"/>
  <c r="H10" i="8"/>
  <c r="I10" i="8"/>
  <c r="J10" i="8"/>
  <c r="H11" i="8"/>
  <c r="I11" i="8"/>
  <c r="J11" i="8"/>
  <c r="H12" i="8"/>
  <c r="I12" i="8"/>
  <c r="J12" i="8"/>
  <c r="H13" i="8"/>
  <c r="I13" i="8"/>
  <c r="J13" i="8"/>
  <c r="H14" i="8"/>
  <c r="I14" i="8"/>
  <c r="J14" i="8"/>
  <c r="H15" i="8"/>
  <c r="I15" i="8"/>
  <c r="J15" i="8"/>
  <c r="H16" i="8"/>
  <c r="I16" i="8"/>
  <c r="J16" i="8"/>
  <c r="H17" i="8"/>
  <c r="I17" i="8"/>
  <c r="J17" i="8"/>
  <c r="J18" i="8"/>
  <c r="H19" i="8"/>
  <c r="I19" i="8"/>
  <c r="J19" i="8"/>
  <c r="H20" i="8"/>
  <c r="I20" i="8"/>
  <c r="J20" i="8"/>
  <c r="H21" i="8"/>
  <c r="I21" i="8"/>
  <c r="J21" i="8"/>
  <c r="H22" i="8"/>
  <c r="I22" i="8"/>
  <c r="J22" i="8"/>
  <c r="H26" i="8"/>
  <c r="I26" i="8"/>
  <c r="H27" i="8"/>
  <c r="I27" i="8"/>
  <c r="H28" i="8"/>
  <c r="I28" i="8"/>
  <c r="H7" i="7"/>
  <c r="I7" i="7"/>
  <c r="J7" i="7"/>
  <c r="H8" i="7"/>
  <c r="I8" i="7"/>
  <c r="J8" i="7"/>
  <c r="H9" i="7"/>
  <c r="I9" i="7"/>
  <c r="J9" i="7"/>
  <c r="H10" i="7"/>
  <c r="I10" i="7"/>
  <c r="J10" i="7"/>
  <c r="H11" i="7"/>
  <c r="I11" i="7"/>
  <c r="J11" i="7"/>
  <c r="H12" i="7"/>
  <c r="I12" i="7"/>
  <c r="J12" i="7"/>
  <c r="H13" i="7"/>
  <c r="I13" i="7"/>
  <c r="J13" i="7"/>
  <c r="H14" i="7"/>
  <c r="I14" i="7"/>
  <c r="J14" i="7"/>
  <c r="H15" i="7"/>
  <c r="I15" i="7"/>
  <c r="J15" i="7"/>
  <c r="H16" i="7"/>
  <c r="I16" i="7"/>
  <c r="J16" i="7"/>
  <c r="H17" i="7"/>
  <c r="I17" i="7"/>
  <c r="J17" i="7"/>
  <c r="H18" i="7"/>
  <c r="I18" i="7"/>
  <c r="J18" i="7"/>
  <c r="H19" i="7"/>
  <c r="I19" i="7"/>
  <c r="J19" i="7"/>
  <c r="H20" i="7"/>
  <c r="I20" i="7"/>
  <c r="J20" i="7"/>
  <c r="H21" i="7"/>
  <c r="I21" i="7"/>
  <c r="J21" i="7"/>
  <c r="H22" i="7"/>
  <c r="I22" i="7"/>
  <c r="J22" i="7"/>
  <c r="H23" i="7"/>
  <c r="I23" i="7"/>
  <c r="J23" i="7"/>
  <c r="H24" i="7"/>
  <c r="I24" i="7"/>
  <c r="J24" i="7"/>
  <c r="H25" i="7"/>
  <c r="I25" i="7"/>
  <c r="J25" i="7"/>
  <c r="H26" i="7"/>
  <c r="I26" i="7"/>
  <c r="J26" i="7"/>
  <c r="H27" i="7"/>
  <c r="I27" i="7"/>
  <c r="J27" i="7"/>
  <c r="H28" i="7"/>
  <c r="I28" i="7"/>
  <c r="J28" i="7"/>
  <c r="H29" i="7"/>
  <c r="I29" i="7"/>
  <c r="J29" i="7"/>
  <c r="H30" i="7"/>
  <c r="I30" i="7"/>
  <c r="J30" i="7"/>
  <c r="H31" i="7"/>
  <c r="I31" i="7"/>
  <c r="J31" i="7"/>
  <c r="H32" i="7"/>
  <c r="I32" i="7"/>
  <c r="J32" i="7"/>
  <c r="H33" i="7"/>
  <c r="I33" i="7"/>
  <c r="J33" i="7"/>
  <c r="H34" i="7"/>
  <c r="I34" i="7"/>
  <c r="J34" i="7"/>
  <c r="H35" i="7"/>
  <c r="I35" i="7"/>
  <c r="J35" i="7"/>
  <c r="H36" i="7"/>
  <c r="I36" i="7"/>
  <c r="J36" i="7"/>
  <c r="H37" i="7"/>
  <c r="I37" i="7"/>
  <c r="J37" i="7"/>
  <c r="H38" i="7"/>
  <c r="I38" i="7"/>
  <c r="J38" i="7"/>
  <c r="H39" i="7"/>
  <c r="I39" i="7"/>
  <c r="J39" i="7"/>
  <c r="H40" i="7"/>
  <c r="I40" i="7"/>
  <c r="J40" i="7"/>
  <c r="H41" i="7"/>
  <c r="I41" i="7"/>
  <c r="J41" i="7"/>
  <c r="H42" i="7"/>
  <c r="I42" i="7"/>
  <c r="J42" i="7"/>
  <c r="H43" i="7"/>
  <c r="I43" i="7"/>
  <c r="J43" i="7"/>
  <c r="H44" i="7"/>
  <c r="I44" i="7"/>
  <c r="J44" i="7"/>
  <c r="H45" i="7"/>
  <c r="I45" i="7"/>
  <c r="J45" i="7"/>
  <c r="H46" i="7"/>
  <c r="I46" i="7"/>
  <c r="J46" i="7"/>
  <c r="H47" i="7"/>
  <c r="I47" i="7"/>
  <c r="J47" i="7"/>
  <c r="H48" i="7"/>
  <c r="I48" i="7"/>
  <c r="J48" i="7"/>
  <c r="H49" i="7"/>
  <c r="I49" i="7"/>
  <c r="J49" i="7"/>
  <c r="H50" i="7"/>
  <c r="I50" i="7"/>
  <c r="J50" i="7"/>
  <c r="H51" i="7"/>
  <c r="I51" i="7"/>
  <c r="J51" i="7"/>
  <c r="H52" i="7"/>
  <c r="I52" i="7"/>
  <c r="J52" i="7"/>
  <c r="H53" i="7"/>
  <c r="I53" i="7"/>
  <c r="J53" i="7"/>
  <c r="H54" i="7"/>
  <c r="I54" i="7"/>
  <c r="J54" i="7"/>
  <c r="H55" i="7"/>
  <c r="I55" i="7"/>
  <c r="J55" i="7"/>
  <c r="H56" i="7"/>
  <c r="I56" i="7"/>
  <c r="J56" i="7"/>
  <c r="H57" i="7"/>
  <c r="I57" i="7"/>
  <c r="J57" i="7"/>
  <c r="H59" i="7"/>
  <c r="I59" i="7"/>
  <c r="J59" i="7"/>
  <c r="H60" i="7"/>
  <c r="I60" i="7"/>
  <c r="J60" i="7"/>
  <c r="H62" i="7"/>
  <c r="I62" i="7"/>
  <c r="J62" i="7"/>
  <c r="H63" i="7"/>
  <c r="I63" i="7"/>
  <c r="J63" i="7"/>
  <c r="H64" i="7"/>
  <c r="I64" i="7"/>
  <c r="J64" i="7"/>
  <c r="H65" i="7"/>
  <c r="I65" i="7"/>
  <c r="J65" i="7"/>
  <c r="H66" i="7"/>
  <c r="I66" i="7"/>
  <c r="J66" i="7"/>
  <c r="H67" i="7"/>
  <c r="I67" i="7"/>
  <c r="J67" i="7"/>
  <c r="H68" i="7"/>
  <c r="I68" i="7"/>
  <c r="J68" i="7"/>
  <c r="H69" i="7"/>
  <c r="I69" i="7"/>
  <c r="J69" i="7"/>
  <c r="H70" i="7"/>
  <c r="I70" i="7"/>
  <c r="J70" i="7"/>
  <c r="H74" i="7"/>
  <c r="I74" i="7"/>
  <c r="H77" i="7"/>
  <c r="I77" i="7"/>
  <c r="H78" i="7"/>
  <c r="I78" i="7"/>
  <c r="H7" i="6"/>
  <c r="I7" i="6"/>
  <c r="J7" i="6"/>
  <c r="H8" i="6"/>
  <c r="I8" i="6"/>
  <c r="J8" i="6"/>
  <c r="H9" i="6"/>
  <c r="I9" i="6"/>
  <c r="J9" i="6"/>
  <c r="H11" i="6"/>
  <c r="I11" i="6"/>
  <c r="J11" i="6"/>
  <c r="H12" i="6"/>
  <c r="I12" i="6"/>
  <c r="J12" i="6"/>
  <c r="H13" i="6"/>
  <c r="I13" i="6"/>
  <c r="J13" i="6"/>
  <c r="H14" i="6"/>
  <c r="I14" i="6"/>
  <c r="J14" i="6"/>
  <c r="H15" i="6"/>
  <c r="I15" i="6"/>
  <c r="J15" i="6"/>
  <c r="H16" i="6"/>
  <c r="I16" i="6"/>
  <c r="J16" i="6"/>
  <c r="H21" i="6"/>
  <c r="I21" i="6"/>
  <c r="J21" i="6"/>
  <c r="H7" i="5"/>
  <c r="I7" i="5"/>
  <c r="J7" i="5"/>
  <c r="H8" i="5"/>
  <c r="I8" i="5"/>
  <c r="J8" i="5"/>
  <c r="H9" i="5"/>
  <c r="I9" i="5"/>
  <c r="J9" i="5"/>
  <c r="H10" i="5"/>
  <c r="I10" i="5"/>
  <c r="J10" i="5"/>
  <c r="H11" i="5"/>
  <c r="I11" i="5"/>
  <c r="J11" i="5"/>
  <c r="H12" i="5"/>
  <c r="I12" i="5"/>
  <c r="J12" i="5"/>
  <c r="H13" i="5"/>
  <c r="I13" i="5"/>
  <c r="J13" i="5"/>
  <c r="H14" i="5"/>
  <c r="I14" i="5"/>
  <c r="J14" i="5"/>
  <c r="H15" i="5"/>
  <c r="I15" i="5"/>
  <c r="J15" i="5"/>
  <c r="H21" i="5"/>
  <c r="I21" i="5"/>
  <c r="J21" i="5"/>
  <c r="H22" i="5"/>
  <c r="I22" i="5"/>
  <c r="J22" i="5"/>
  <c r="H27" i="5"/>
  <c r="I27" i="5"/>
  <c r="J27" i="5"/>
  <c r="H28" i="5"/>
  <c r="I28" i="5"/>
  <c r="J28" i="5"/>
  <c r="H33" i="5"/>
  <c r="I33" i="5"/>
  <c r="J33" i="5"/>
  <c r="H34" i="5"/>
  <c r="I34" i="5"/>
  <c r="J34" i="5"/>
  <c r="H35" i="5"/>
  <c r="I35" i="5"/>
  <c r="J35" i="5"/>
  <c r="H36" i="5"/>
  <c r="I36" i="5"/>
  <c r="J36" i="5"/>
  <c r="H37" i="5"/>
  <c r="I37" i="5"/>
  <c r="J37" i="5"/>
  <c r="H38" i="5"/>
  <c r="I38" i="5"/>
  <c r="J38" i="5"/>
  <c r="H39" i="5"/>
  <c r="I39" i="5"/>
  <c r="J39" i="5"/>
  <c r="H40" i="5"/>
  <c r="I40" i="5"/>
  <c r="J40" i="5"/>
  <c r="H45" i="5"/>
  <c r="I45" i="5"/>
  <c r="J45" i="5"/>
  <c r="H46" i="5"/>
  <c r="I46" i="5"/>
  <c r="J46" i="5"/>
  <c r="H47" i="5"/>
  <c r="I47" i="5"/>
  <c r="J47" i="5"/>
  <c r="H48" i="5"/>
  <c r="I48" i="5"/>
  <c r="J48" i="5"/>
  <c r="H51" i="5"/>
  <c r="I51" i="5"/>
  <c r="J51" i="5"/>
  <c r="H52" i="5"/>
  <c r="I52" i="5"/>
  <c r="J52" i="5"/>
  <c r="H55" i="5"/>
  <c r="I55" i="5"/>
  <c r="J55" i="5"/>
  <c r="H56" i="5"/>
  <c r="I56" i="5"/>
  <c r="J56" i="5"/>
  <c r="H60" i="5"/>
  <c r="I60" i="5"/>
  <c r="H61" i="5"/>
  <c r="H62" i="5"/>
  <c r="H7" i="4"/>
  <c r="I7" i="4"/>
  <c r="J7" i="4"/>
  <c r="H8" i="4"/>
  <c r="I8" i="4"/>
  <c r="J8" i="4"/>
  <c r="H9" i="4"/>
  <c r="I9" i="4"/>
  <c r="J9" i="4"/>
  <c r="H10" i="4"/>
  <c r="I10" i="4"/>
  <c r="J10" i="4"/>
  <c r="H11" i="4"/>
  <c r="I11" i="4"/>
  <c r="J11" i="4"/>
  <c r="H12" i="4"/>
  <c r="I12" i="4"/>
  <c r="J12" i="4"/>
  <c r="H13" i="4"/>
  <c r="I13" i="4"/>
  <c r="J13" i="4"/>
  <c r="H14" i="4"/>
  <c r="I14" i="4"/>
  <c r="J14" i="4"/>
  <c r="H15" i="4"/>
  <c r="I15" i="4"/>
  <c r="J15" i="4"/>
  <c r="H16" i="4"/>
  <c r="H19" i="4"/>
  <c r="I19" i="4"/>
  <c r="J19" i="4"/>
  <c r="H20" i="4"/>
  <c r="I20" i="4"/>
  <c r="J20" i="4"/>
  <c r="H21" i="4"/>
  <c r="I21" i="4"/>
  <c r="J21" i="4"/>
  <c r="H22" i="4"/>
  <c r="I22" i="4"/>
  <c r="J22" i="4"/>
  <c r="H23" i="4"/>
  <c r="I23" i="4"/>
  <c r="J23" i="4"/>
  <c r="H24" i="4"/>
  <c r="I24" i="4"/>
  <c r="J24" i="4"/>
  <c r="H25" i="4"/>
  <c r="I25" i="4"/>
  <c r="J25" i="4"/>
  <c r="H26" i="4"/>
  <c r="I26" i="4"/>
  <c r="J26" i="4"/>
  <c r="H27" i="4"/>
  <c r="I27" i="4"/>
  <c r="J27" i="4"/>
  <c r="H28" i="4"/>
  <c r="I28" i="4"/>
  <c r="J28" i="4"/>
  <c r="H29" i="4"/>
  <c r="I29" i="4"/>
  <c r="J29" i="4"/>
  <c r="H30" i="4"/>
  <c r="I30" i="4"/>
  <c r="J30" i="4"/>
  <c r="H31" i="4"/>
  <c r="I31" i="4"/>
  <c r="J31" i="4"/>
  <c r="H32" i="4"/>
  <c r="I32" i="4"/>
  <c r="J32" i="4"/>
  <c r="H33" i="4"/>
  <c r="I33" i="4"/>
  <c r="J33" i="4"/>
  <c r="H34" i="4"/>
  <c r="I34" i="4"/>
  <c r="J34" i="4"/>
  <c r="H35" i="4"/>
  <c r="I35" i="4"/>
  <c r="J35" i="4"/>
  <c r="H36" i="4"/>
  <c r="I36" i="4"/>
  <c r="J36" i="4"/>
  <c r="H37" i="4"/>
  <c r="I37" i="4"/>
  <c r="J37" i="4"/>
  <c r="H38" i="4"/>
  <c r="I38" i="4"/>
  <c r="J38" i="4"/>
  <c r="H39" i="4"/>
  <c r="I39" i="4"/>
  <c r="J39" i="4"/>
  <c r="H40" i="4"/>
  <c r="I40" i="4"/>
  <c r="J40" i="4"/>
  <c r="H41" i="4"/>
  <c r="I41" i="4"/>
  <c r="J41" i="4"/>
  <c r="H42" i="4"/>
  <c r="I42" i="4"/>
  <c r="J42" i="4"/>
  <c r="H43" i="4"/>
  <c r="I43" i="4"/>
  <c r="J43" i="4"/>
  <c r="H44" i="4"/>
  <c r="I44" i="4"/>
  <c r="J44" i="4"/>
  <c r="H45" i="4"/>
  <c r="I45" i="4"/>
  <c r="J45" i="4"/>
  <c r="J46" i="4"/>
  <c r="H47" i="4"/>
  <c r="I47" i="4"/>
  <c r="J47" i="4"/>
  <c r="H48" i="4"/>
  <c r="I48" i="4"/>
  <c r="J48" i="4"/>
  <c r="H56" i="4"/>
  <c r="I56" i="4"/>
  <c r="J56" i="4"/>
  <c r="H57" i="4"/>
  <c r="I57" i="4"/>
  <c r="J57" i="4"/>
  <c r="H62" i="4"/>
  <c r="I62" i="4"/>
  <c r="J62" i="4"/>
  <c r="H63" i="4"/>
  <c r="I63" i="4"/>
  <c r="J63" i="4"/>
  <c r="H68" i="4"/>
  <c r="J68" i="4"/>
  <c r="H69" i="4"/>
  <c r="I69" i="4"/>
  <c r="J69" i="4"/>
  <c r="H72" i="4"/>
  <c r="I72" i="4"/>
  <c r="J72" i="4"/>
  <c r="H73" i="4"/>
  <c r="I73" i="4"/>
  <c r="J73" i="4"/>
  <c r="H74" i="4"/>
  <c r="I74" i="4"/>
  <c r="J74" i="4"/>
  <c r="H75" i="4"/>
  <c r="I75" i="4"/>
  <c r="J75" i="4"/>
  <c r="H7" i="3"/>
  <c r="I7" i="3"/>
  <c r="J7" i="3"/>
  <c r="H8" i="3"/>
  <c r="I8" i="3"/>
  <c r="J8" i="3"/>
  <c r="H9" i="3"/>
  <c r="I9" i="3"/>
  <c r="J9" i="3"/>
  <c r="H10" i="3"/>
  <c r="I10" i="3"/>
  <c r="J10" i="3"/>
  <c r="H11" i="3"/>
  <c r="I11" i="3"/>
  <c r="J11" i="3"/>
  <c r="H12" i="3"/>
  <c r="I12" i="3"/>
  <c r="J12" i="3"/>
  <c r="H13" i="3"/>
  <c r="I13" i="3"/>
  <c r="J13" i="3"/>
  <c r="H14" i="3"/>
  <c r="I14" i="3"/>
  <c r="J14" i="3"/>
  <c r="H15" i="3"/>
  <c r="I15" i="3"/>
  <c r="J15" i="3"/>
  <c r="H16" i="3"/>
  <c r="I16" i="3"/>
  <c r="J16" i="3"/>
  <c r="H17" i="3"/>
  <c r="I17" i="3"/>
  <c r="J17" i="3"/>
  <c r="H18" i="3"/>
  <c r="I18" i="3"/>
  <c r="J18" i="3"/>
  <c r="H19" i="3"/>
  <c r="I19" i="3"/>
  <c r="J19" i="3"/>
  <c r="H20" i="3"/>
  <c r="I20" i="3"/>
  <c r="J20" i="3"/>
  <c r="H21" i="3"/>
  <c r="I21" i="3"/>
  <c r="J21" i="3"/>
  <c r="H25" i="3"/>
  <c r="I25" i="3"/>
  <c r="J25" i="3"/>
  <c r="H26" i="3"/>
  <c r="I26" i="3"/>
  <c r="J26" i="3"/>
  <c r="H27" i="3"/>
  <c r="I27" i="3"/>
  <c r="J27" i="3"/>
  <c r="H28" i="3"/>
  <c r="I28" i="3"/>
  <c r="J28" i="3"/>
  <c r="H31" i="3"/>
  <c r="I31" i="3"/>
  <c r="J31" i="3"/>
  <c r="H32" i="3"/>
  <c r="I32" i="3"/>
  <c r="J32" i="3"/>
  <c r="H36" i="3"/>
  <c r="I36" i="3"/>
  <c r="H37" i="3"/>
  <c r="I37" i="3"/>
  <c r="H7" i="2"/>
  <c r="J7" i="2"/>
  <c r="H8" i="2"/>
  <c r="I8" i="2"/>
  <c r="J8" i="2"/>
  <c r="H9" i="2"/>
  <c r="I9" i="2"/>
  <c r="J9" i="2"/>
  <c r="H10" i="2"/>
  <c r="I10" i="2"/>
  <c r="J10" i="2"/>
  <c r="H11" i="2"/>
  <c r="I11" i="2"/>
  <c r="J11" i="2"/>
  <c r="H12" i="2"/>
  <c r="I12" i="2"/>
  <c r="J12" i="2"/>
  <c r="H13" i="2"/>
  <c r="I13" i="2"/>
  <c r="J13" i="2"/>
  <c r="H14" i="2"/>
  <c r="I14" i="2"/>
  <c r="J14" i="2"/>
  <c r="H15" i="2"/>
  <c r="I15" i="2"/>
  <c r="J15" i="2"/>
  <c r="H16" i="2"/>
  <c r="I16" i="2"/>
  <c r="J16" i="2"/>
  <c r="H17" i="2"/>
  <c r="I17" i="2"/>
  <c r="J17" i="2"/>
  <c r="H18" i="2"/>
  <c r="I18" i="2"/>
  <c r="J18" i="2"/>
  <c r="H19" i="2"/>
  <c r="I19" i="2"/>
  <c r="J19" i="2"/>
  <c r="H20" i="2"/>
  <c r="I20" i="2"/>
  <c r="J20" i="2"/>
  <c r="H27" i="2"/>
  <c r="I27" i="2"/>
  <c r="J27" i="2"/>
  <c r="H28" i="2"/>
  <c r="I28" i="2"/>
  <c r="J28" i="2"/>
  <c r="H30" i="2"/>
  <c r="I30" i="2"/>
  <c r="J30" i="2"/>
  <c r="H31" i="2"/>
  <c r="I31" i="2"/>
  <c r="J31" i="2"/>
  <c r="H32" i="2"/>
  <c r="I32" i="2"/>
  <c r="J32" i="2"/>
  <c r="H33" i="2"/>
  <c r="I33" i="2"/>
  <c r="J33" i="2"/>
  <c r="H35" i="2"/>
  <c r="I35" i="2"/>
  <c r="J35" i="2"/>
  <c r="H39" i="2"/>
  <c r="I39" i="2"/>
  <c r="H8" i="1"/>
  <c r="I8" i="1"/>
  <c r="J8" i="1"/>
  <c r="H9" i="1"/>
  <c r="I9" i="1"/>
  <c r="J9" i="1"/>
  <c r="H10" i="1"/>
  <c r="I10" i="1"/>
  <c r="J10" i="1"/>
  <c r="H11" i="1"/>
  <c r="I11" i="1"/>
  <c r="J11" i="1"/>
  <c r="H12" i="1"/>
  <c r="I12" i="1"/>
  <c r="J12" i="1"/>
  <c r="H16" i="1"/>
  <c r="I16" i="1"/>
  <c r="J16" i="1"/>
  <c r="H17" i="1"/>
  <c r="I17" i="1"/>
  <c r="J17" i="1"/>
  <c r="H18" i="1"/>
  <c r="I18" i="1"/>
  <c r="J18" i="1"/>
  <c r="H19" i="1"/>
  <c r="I19" i="1"/>
  <c r="J19" i="1"/>
  <c r="H20" i="1"/>
  <c r="I20" i="1"/>
  <c r="J20" i="1"/>
  <c r="H21" i="1"/>
  <c r="I21" i="1"/>
  <c r="J21" i="1"/>
  <c r="H23" i="1"/>
  <c r="I23" i="1"/>
  <c r="H26" i="1"/>
  <c r="I26" i="1"/>
</calcChain>
</file>

<file path=xl/sharedStrings.xml><?xml version="1.0" encoding="utf-8"?>
<sst xmlns="http://schemas.openxmlformats.org/spreadsheetml/2006/main" count="2296" uniqueCount="711">
  <si>
    <t>AG</t>
  </si>
  <si>
    <t>AGRFT</t>
  </si>
  <si>
    <t>ALUO</t>
  </si>
  <si>
    <t>BF</t>
  </si>
  <si>
    <t>EF</t>
  </si>
  <si>
    <t>FA</t>
  </si>
  <si>
    <t>FDV</t>
  </si>
  <si>
    <t>FE</t>
  </si>
  <si>
    <t>FFA</t>
  </si>
  <si>
    <t>FGG</t>
  </si>
  <si>
    <t>FKKT</t>
  </si>
  <si>
    <t>FMF</t>
  </si>
  <si>
    <t>FPP</t>
  </si>
  <si>
    <t>FRI</t>
  </si>
  <si>
    <t>FSD</t>
  </si>
  <si>
    <t>FS</t>
  </si>
  <si>
    <t>FŠ</t>
  </si>
  <si>
    <t>FU</t>
  </si>
  <si>
    <t>FF</t>
  </si>
  <si>
    <t>MF</t>
  </si>
  <si>
    <t>NTF</t>
  </si>
  <si>
    <t>PEF</t>
  </si>
  <si>
    <t>PF</t>
  </si>
  <si>
    <t>TEOF</t>
  </si>
  <si>
    <t>VF</t>
  </si>
  <si>
    <t>ZF</t>
  </si>
  <si>
    <t>LETNIK</t>
  </si>
  <si>
    <t xml:space="preserve">ŠOLNINA </t>
  </si>
  <si>
    <t>VS</t>
  </si>
  <si>
    <t>UN</t>
  </si>
  <si>
    <t>3. letnik</t>
  </si>
  <si>
    <t>4. letnik</t>
  </si>
  <si>
    <t>ŠTUDIJSKI PROGRAMI 1. STOPNJE</t>
  </si>
  <si>
    <t>1. letnik</t>
  </si>
  <si>
    <t>2. letnik</t>
  </si>
  <si>
    <t>ŠTUDIJSKI PROGRAMI 2. STOPNJE</t>
  </si>
  <si>
    <t>ŠTUDIJSKI PROGRAMI ZA IZPOPOLNJEVANJE</t>
  </si>
  <si>
    <t>ocenjena vrednost</t>
  </si>
  <si>
    <t>Zdravniški pregled</t>
  </si>
  <si>
    <t>1. letnik Ekologija in Biodiverziteta</t>
  </si>
  <si>
    <t xml:space="preserve">2. letnik </t>
  </si>
  <si>
    <t xml:space="preserve">1. letnik </t>
  </si>
  <si>
    <t>1. letnik (IŠ)</t>
  </si>
  <si>
    <t>2. letnik (IŠ)</t>
  </si>
  <si>
    <t>3. letnik (IŠ)</t>
  </si>
  <si>
    <t>1. letnik (ŠND)</t>
  </si>
  <si>
    <t>2. letnik (ŠND)</t>
  </si>
  <si>
    <t>3. letnik (ŠND)</t>
  </si>
  <si>
    <t>Laboratorijske vaje za osebe brez statusa - cena na uro</t>
  </si>
  <si>
    <t>Strokovna ekskurzija</t>
  </si>
  <si>
    <t>Strokovna ekskurzija - avtobusni prevoz po km</t>
  </si>
  <si>
    <t>Strokovna ekskurzija - ena nočitev</t>
  </si>
  <si>
    <t>Laborat. vaje za osebe brez statusa za predmete, ki imajo 2 uri vaj - cena za semester</t>
  </si>
  <si>
    <t>strokovna ekskurzija</t>
  </si>
  <si>
    <t>Športna vzgoja</t>
  </si>
  <si>
    <t>Laboratorijske vaje za osebe brez statusa - cena za letnik</t>
  </si>
  <si>
    <t>5. letnik</t>
  </si>
  <si>
    <t>2.letnik</t>
  </si>
  <si>
    <t>1. Pastoralno izpopolnjevanje</t>
  </si>
  <si>
    <t>2. Duhovno izpopolnjevanje</t>
  </si>
  <si>
    <t>3. Zakonska in družinska terapija</t>
  </si>
  <si>
    <t>Vaje za :</t>
  </si>
  <si>
    <t>Terenske vaje - ekskurzija (do navedene višine)</t>
  </si>
  <si>
    <t>Reševanje iz vode - cena na uro</t>
  </si>
  <si>
    <t>Tečaj za neplavalce - cena na uro</t>
  </si>
  <si>
    <t>Klinična praksa za osebe brez statusa - cena na uro</t>
  </si>
  <si>
    <t>Agronomija</t>
  </si>
  <si>
    <t>Biologija</t>
  </si>
  <si>
    <t>Biotehnologija</t>
  </si>
  <si>
    <t>Gozdarstvo</t>
  </si>
  <si>
    <t>Krajinska arhitektura</t>
  </si>
  <si>
    <t>Lesarstvo</t>
  </si>
  <si>
    <t>Mikrobiologija</t>
  </si>
  <si>
    <t>Zootehnika</t>
  </si>
  <si>
    <t>Živilstvo</t>
  </si>
  <si>
    <t>Terenske vaje in ekskurzije pri visokošolskem strokovnem programu:</t>
  </si>
  <si>
    <t>Terenske vaje in ekskurzije pri univerzitetnem študijskem programu:</t>
  </si>
  <si>
    <t xml:space="preserve">Laboratorijske vaje za osebe brez statusa </t>
  </si>
  <si>
    <t>Nadomestilo za plačilo vseh ur vaj za informacijske predmete, ki se izvajajo v računalniški učilnici, in tuji jezik za osebe brez statusa</t>
  </si>
  <si>
    <t>-</t>
  </si>
  <si>
    <t xml:space="preserve">ocenjena vrednost </t>
  </si>
  <si>
    <t>letne dejavnosti v naravi 1 (20 ur)</t>
  </si>
  <si>
    <t>zimske dejavnosti v naravi 1 (20 ur)</t>
  </si>
  <si>
    <t>planinstvo 1 (20 ur)</t>
  </si>
  <si>
    <t>nordijsko smučanje 1A (23 ur)</t>
  </si>
  <si>
    <t>nordijsko smučanje 1B (22 ur)</t>
  </si>
  <si>
    <t>alpsko smučanje 1A (22 ur)</t>
  </si>
  <si>
    <t>alpsko smučanje 1B (23 ur)</t>
  </si>
  <si>
    <t xml:space="preserve">geografija gorskih območij </t>
  </si>
  <si>
    <t>turno kolesarstvo</t>
  </si>
  <si>
    <t>avtonomno potapljanje</t>
  </si>
  <si>
    <t>osnove potapljanja na vdih</t>
  </si>
  <si>
    <t>jadranje na deski</t>
  </si>
  <si>
    <t>Laborat. vaje za osebe brez statusa za predmete, ki imajo 1 uro vaj - cena za semester</t>
  </si>
  <si>
    <t>Laborat. vaje za osebe brez statusa za predmete, ki imajo 3 ure vaj - cena za semester</t>
  </si>
  <si>
    <t>Letni prispevek za uporabo računalniške učilnice za osebe brez statusa - dovolilnica</t>
  </si>
  <si>
    <t>Terenske vaje - geografija in ekskurzije (do navedene višine) - se zaračuna pred izvedbo</t>
  </si>
  <si>
    <t xml:space="preserve">    Predšolska vzgoja  </t>
  </si>
  <si>
    <t xml:space="preserve">    Predšolska vzgoja </t>
  </si>
  <si>
    <t>program</t>
  </si>
  <si>
    <t>1. letnik Kmetijstvo - aronomija in hortikultura</t>
  </si>
  <si>
    <t>2. letnik Kmetijstvo - aronomija in hortikultura</t>
  </si>
  <si>
    <t>3. letnik Kmetijstvo - aronomija in hortikultura</t>
  </si>
  <si>
    <t>1. letnik Gozdarstvo</t>
  </si>
  <si>
    <t>2. letnik Gozdarstvo</t>
  </si>
  <si>
    <t>3. letnik Gozdarstvo</t>
  </si>
  <si>
    <t>1. letnik Biologija</t>
  </si>
  <si>
    <t>2. letnik Biologija</t>
  </si>
  <si>
    <t>3. letnik Biologija</t>
  </si>
  <si>
    <t>1. letnik dvopredmetni učitelj Biologija (izvajamo za PeF)</t>
  </si>
  <si>
    <t>2. letnik dvopredmetni učitelj Biologija (izvajamo za PeF)</t>
  </si>
  <si>
    <t>3. letnik dvopredmetni učitelj Biologija (izvajamo za PeF)</t>
  </si>
  <si>
    <t>1. letnik Gozdarstvo in obnovljivi gozdni viri</t>
  </si>
  <si>
    <t>2. letnik Gozdarstvo in obnovljivi gozdni viri</t>
  </si>
  <si>
    <t>3. letnik Gozdarstvo in obnovljivi gozdni viri</t>
  </si>
  <si>
    <t>1. letnik Krajinska arhitektura</t>
  </si>
  <si>
    <t>2. letnik Krajinska arhitektura</t>
  </si>
  <si>
    <t>3. letnik Krajinska arhitektura</t>
  </si>
  <si>
    <t>1. letnik Lesarstvo</t>
  </si>
  <si>
    <t>2. letnik Lesarstvo</t>
  </si>
  <si>
    <t>3. letnik Lesarstvo</t>
  </si>
  <si>
    <t>1. letnik Mikrobiologija</t>
  </si>
  <si>
    <t>2. letnik Mikrobiologija</t>
  </si>
  <si>
    <t>3. letnik Mikrobiologija</t>
  </si>
  <si>
    <t>1. letnik - Živilstvo in prehrana</t>
  </si>
  <si>
    <t>2. letnik - Živilstvo in prehrana</t>
  </si>
  <si>
    <t>3. letnik - Živilstvo in prehrana</t>
  </si>
  <si>
    <t>Terenske vaje in ekskurzije pri magistrskem študijskem programu 2. stopnje:</t>
  </si>
  <si>
    <t>1. letnik MSc agronomija</t>
  </si>
  <si>
    <t>2. letnik MSc agronomija</t>
  </si>
  <si>
    <t>1. letnik MSc hortikultura</t>
  </si>
  <si>
    <t>2. letnik MSc hortikultura</t>
  </si>
  <si>
    <t>2. letnik Ekologija in Biodiverziteta</t>
  </si>
  <si>
    <t>1. letnik  Molekulska biologija</t>
  </si>
  <si>
    <t>2. letnik  Molekulska biologija</t>
  </si>
  <si>
    <t>1. letnik Strukturna in funkcionlna biologija</t>
  </si>
  <si>
    <t>2. letnik Strukturna in funkcionlna biologija</t>
  </si>
  <si>
    <t>1. letnik MSc Biotehnologija</t>
  </si>
  <si>
    <t>2. letnik MSc Biotehnologija</t>
  </si>
  <si>
    <t>1. letnik MSc Gozdarstvo in upravljanje gozdnih ekosistemov</t>
  </si>
  <si>
    <t>2. letnik MSc Gozdarstvo in upravljanje gozdnih ekosistemov</t>
  </si>
  <si>
    <t>1. letnik MSc Krajinska arhitektura</t>
  </si>
  <si>
    <t>2. letnik MSc Krajinska arhitektura</t>
  </si>
  <si>
    <t>1. letnik MSc Lesarstvo</t>
  </si>
  <si>
    <t>2. letnik MSc Lesarstvo</t>
  </si>
  <si>
    <t>1. letnik MSc Mikrobiologija (me-sa)</t>
  </si>
  <si>
    <t>2. letnik MSc Mikrobiologija (me-sa)</t>
  </si>
  <si>
    <t>1. letnik MSc Znanost o živalih</t>
  </si>
  <si>
    <t>2. letnik MSc Znanost o živalih</t>
  </si>
  <si>
    <t>1. letnik MSc Prehrana</t>
  </si>
  <si>
    <t>2. letnik MSc Prehrana</t>
  </si>
  <si>
    <t>1. letnik MSc Živilstvo</t>
  </si>
  <si>
    <t>2. letnik MSc Živilstvo</t>
  </si>
  <si>
    <t>Prispevek diplomantov za svečano podelitev diplom**</t>
  </si>
  <si>
    <r>
      <t>**</t>
    </r>
    <r>
      <rPr>
        <i/>
        <sz val="11"/>
        <rFont val="Arial CE"/>
        <charset val="238"/>
      </rPr>
      <t xml:space="preserve">opomba: </t>
    </r>
    <r>
      <rPr>
        <sz val="11"/>
        <rFont val="Arial CE"/>
        <charset val="238"/>
      </rPr>
      <t>prispevek diplomantov za svečano podelitev diplom se zaračuna kandidatu ob oddaji zaključnega dela za zagovor</t>
    </r>
  </si>
  <si>
    <t>Povečana vpisnina za celoletno posredovanje sporočil študentu</t>
  </si>
  <si>
    <t>Slavnostna podelitev diplom</t>
  </si>
  <si>
    <t>- za programe B, DT, RT, OP, LZP, FT</t>
  </si>
  <si>
    <t>- za program ZN</t>
  </si>
  <si>
    <t>- za program SI</t>
  </si>
  <si>
    <t>Odškodnina za izgubljen dozimeter</t>
  </si>
  <si>
    <t>Prejemanje sporočil po SMS - opcija (plačiljivo pri vpisu v novo študijsko leto</t>
  </si>
  <si>
    <t>Prispevek za študentski svet</t>
  </si>
  <si>
    <t>Preizkus gibalnih sposobnosti</t>
  </si>
  <si>
    <t>Vseživljenjsko izobraževanje - deli študijskega programa Laboratorijske biomedicine 2. stopnja</t>
  </si>
  <si>
    <t>Prispevek za dejavnost ŠSEF</t>
  </si>
  <si>
    <t>Prispevek za ŠS FU</t>
  </si>
  <si>
    <t>Prispevek za ŠS VF</t>
  </si>
  <si>
    <t>ČLANICA</t>
  </si>
  <si>
    <t>ŠTUDIJSKI PROGRAMI</t>
  </si>
  <si>
    <t>6. letnik</t>
  </si>
  <si>
    <t>1. del</t>
  </si>
  <si>
    <t xml:space="preserve">Zdravstveno varstvo in sistemi reje perutnine </t>
  </si>
  <si>
    <t xml:space="preserve">Bujatrika </t>
  </si>
  <si>
    <t xml:space="preserve">Bolezni in zdravstveno varstvo ptic, malih sesalcev in plazilcev </t>
  </si>
  <si>
    <t xml:space="preserve">Veterinarsko javno zdravstvo in varna hrana </t>
  </si>
  <si>
    <t xml:space="preserve">Veterinarska medicina malih živali </t>
  </si>
  <si>
    <t>5. letnik (30 ECTS)</t>
  </si>
  <si>
    <t>Izvedba praktičnega usposabljanja - en semester 5. letnika EMŠF</t>
  </si>
  <si>
    <t>Prispevek študentov za delovanje ŠS in tutorjev</t>
  </si>
  <si>
    <t>Opravljanje seminarja za osebe brez statusa za seminar, ki traja na podlagi študijskega programa 1 uro/semester</t>
  </si>
  <si>
    <t>Opravljanje seminarja za osebe brez statusa za seminar, ki traja na podlagi študijskega programa 2 uri/semester</t>
  </si>
  <si>
    <t xml:space="preserve">      Konzorcijska izvedba programov (do navedenega zneska)</t>
  </si>
  <si>
    <t>Prispevek za tutorstvo (1. letnik)</t>
  </si>
  <si>
    <t>Prispevek za športne programe (do navedene višine, enotna cena za vse programe)</t>
  </si>
  <si>
    <t xml:space="preserve">Prispevek za študentski svet </t>
  </si>
  <si>
    <t>Nadstandardne storitve pri izbirnih predmetih</t>
  </si>
  <si>
    <t>Jahanje</t>
  </si>
  <si>
    <t>Jahanje v okviru predmeta Športna vzgoja</t>
  </si>
  <si>
    <t>2. in 3. letnik</t>
  </si>
  <si>
    <t>Laboratorijske vaje za osebe brez statusa - cena na uro (velja za kandidata, ki je pridružen skupini)</t>
  </si>
  <si>
    <t>Laboratorijske vaje za osebe brez statusa - cena na uro (velja za kandidata, ki želi individualno izvedbo vaj)</t>
  </si>
  <si>
    <t>cena na uro</t>
  </si>
  <si>
    <t>izbirni predmet "Jadranje"</t>
  </si>
  <si>
    <t>Povprečje poštine za pošiljanje dokumentacije študenta v tujino</t>
  </si>
  <si>
    <t>plus DDV</t>
  </si>
  <si>
    <t>3 ure individualnih konzultacij pri opravljanju diferencialnega izita na 1. st. študija</t>
  </si>
  <si>
    <t>Prispevek k ceni avtobusnih prevozov na terenske vaje OG</t>
  </si>
  <si>
    <t>3. letnik 1. stopnje</t>
  </si>
  <si>
    <t>OPOMBA: če je vpisanih 6 in več študentov, znaša šolnina 2.800,00 € za letnik</t>
  </si>
  <si>
    <t>Prispevek študentov 1. st. programov za material za vaje</t>
  </si>
  <si>
    <t>Prispevek študentov za  SMS obveščanje</t>
  </si>
  <si>
    <t>Prispevek študentov za dvojnik priponke z imenom in priimkom študenta</t>
  </si>
  <si>
    <t>Prispevek študentov za informatiko</t>
  </si>
  <si>
    <t>Prispevek študentov za slavnostno podelitev diplom</t>
  </si>
  <si>
    <t>Prispevek za zaščitne obleke za 1. st. programe</t>
  </si>
  <si>
    <t>1. Pedagoško andragoško izobraževanje*</t>
  </si>
  <si>
    <t>2. Študijski program za pedagoško izpopolnjevanje iz predšolske vzgoje*</t>
  </si>
  <si>
    <t>3. Študijski program za izpopolnjevanje iz zgodnjega poučevanja angleščine*</t>
  </si>
  <si>
    <t>7. Študijski program za izpopolnjevanje iz kemije*</t>
  </si>
  <si>
    <t>do</t>
  </si>
  <si>
    <t>Dodatni letnik</t>
  </si>
  <si>
    <t>Izvedba dodatnega letnika za vpis na drugostopenjski študijski program poučevanje, smer poučevanje na razredni stopnji</t>
  </si>
  <si>
    <t>Program za izpopolnjevanje iz družboslovnega znanja</t>
  </si>
  <si>
    <t>OSTALI PRISPEVKI ŠTUDENTOV 
(zdravniški pregled, vaje, ekskurzije…)</t>
  </si>
  <si>
    <t>OPOMBE</t>
  </si>
  <si>
    <t>K R A T K A   O B R A Z L O Ž I T E V</t>
  </si>
  <si>
    <t>sk.</t>
  </si>
  <si>
    <t>f</t>
  </si>
  <si>
    <t>članica</t>
  </si>
  <si>
    <t>1. stopnja</t>
  </si>
  <si>
    <t>2. stopnja</t>
  </si>
  <si>
    <t>UL EF</t>
  </si>
  <si>
    <t>UL FDV</t>
  </si>
  <si>
    <t>UL PF</t>
  </si>
  <si>
    <t>UL FSD</t>
  </si>
  <si>
    <t>UL FU</t>
  </si>
  <si>
    <t>Povp. skupine 1</t>
  </si>
  <si>
    <t>UL FF</t>
  </si>
  <si>
    <t>UL FPP</t>
  </si>
  <si>
    <t>UL FŠ</t>
  </si>
  <si>
    <t>UL PEF</t>
  </si>
  <si>
    <t>UL TEOF</t>
  </si>
  <si>
    <t>UL ZF</t>
  </si>
  <si>
    <t>Povp. skupine 2</t>
  </si>
  <si>
    <t>UL FA</t>
  </si>
  <si>
    <t>UL FE</t>
  </si>
  <si>
    <t>UL FGG</t>
  </si>
  <si>
    <t>UL FRI</t>
  </si>
  <si>
    <t>UL FS</t>
  </si>
  <si>
    <t>UL NTF</t>
  </si>
  <si>
    <t>Povp. skupine 3</t>
  </si>
  <si>
    <t>UL BF</t>
  </si>
  <si>
    <t>UL FFA</t>
  </si>
  <si>
    <t>Povp. skupine 4</t>
  </si>
  <si>
    <t>UL FKKT</t>
  </si>
  <si>
    <t>UL FMF</t>
  </si>
  <si>
    <t>Povp. skupine 5</t>
  </si>
  <si>
    <t>UL AG</t>
  </si>
  <si>
    <t>UL AGRFT</t>
  </si>
  <si>
    <t>UL ALUO</t>
  </si>
  <si>
    <t>UL MF</t>
  </si>
  <si>
    <t>UL VF</t>
  </si>
  <si>
    <t>Povp. skupine 6</t>
  </si>
  <si>
    <t xml:space="preserve">Povprečje vseh </t>
  </si>
  <si>
    <t>SPREMEMBA
v €</t>
  </si>
  <si>
    <t>SPREMEMBA
 (indeks)</t>
  </si>
  <si>
    <t xml:space="preserve">Navedeni zneski so maksimalne vrednosti šolnin. Skladno s 23. členom Pravilnika o prispevkih in vrednotenju stroškov na UL, </t>
  </si>
  <si>
    <t>SMS sporočila (obveščanje študentov z sms obvestili)</t>
  </si>
  <si>
    <t>Pošiljanje SMS sporočil o rezultatih izpitov (se zaračuna ob vpisnini, če se študent zanjo odloči)</t>
  </si>
  <si>
    <r>
      <t>*</t>
    </r>
    <r>
      <rPr>
        <i/>
        <sz val="11"/>
        <rFont val="Arial CE"/>
        <charset val="238"/>
      </rPr>
      <t xml:space="preserve">opomba: </t>
    </r>
    <r>
      <rPr>
        <sz val="11"/>
        <rFont val="Arial CE"/>
        <charset val="238"/>
      </rPr>
      <t>prispevek obveščanja z sms obvestili se zaračuna vsem študentom, skupaj s stroškom vpisnine</t>
    </r>
  </si>
  <si>
    <t>SMS sporočila* (obveščanje študentov z sms obvestili)</t>
  </si>
  <si>
    <t>4. Izvajanje specialno-pedagoške in socialno-pedagoške pomoči otrokom in mladostnikom s primanjkljaji na posemeznih področjih učenja ter s čustvenimi in vedenjskimi težavami*</t>
  </si>
  <si>
    <t>5. Študijski program za izpopolnjevanje iz biologije*</t>
  </si>
  <si>
    <t>6. Študijski program za izpopolnjevanje iz fizike*</t>
  </si>
  <si>
    <t>8. Študijski program za izpopolnjevanje iz gospodinjstva*</t>
  </si>
  <si>
    <t>9. Študijski program za izpopolnjevanje iz tehnike in tehnologije*</t>
  </si>
  <si>
    <t>Povečana vpisnina za celoletno posredovanje SMS sporočil študentu - pristop študenta je prostovoljen</t>
  </si>
  <si>
    <t>4. Karitativno delo</t>
  </si>
  <si>
    <t>5. Geštalt pedagogika</t>
  </si>
  <si>
    <t>5. letnik - Veterinarsko sanitarni nadzor klavnih živali in mesa</t>
  </si>
  <si>
    <t>5. letnik - Bolezni in ZV prežvekovalcev</t>
  </si>
  <si>
    <t>4.letnik - Reprodukcija domačih živali s porodništvom</t>
  </si>
  <si>
    <t>Vrednost Kt</t>
  </si>
  <si>
    <r>
      <t xml:space="preserve">Prispevek za slavnostno podelitev diplom (plačljivo ob prvem vpisu v tretji letnik </t>
    </r>
    <r>
      <rPr>
        <sz val="14"/>
        <rFont val="Arial CE"/>
        <family val="2"/>
        <charset val="238"/>
      </rPr>
      <t>za študente I. stopnje (UN in VS program) in ob prvem vpisu v drugi letnik za študente II. stopnje.</t>
    </r>
  </si>
  <si>
    <t>Prispevek k ceni avtobusnih prevozov na terenske vaje OMM</t>
  </si>
  <si>
    <t>2. letnik 1. stopnja</t>
  </si>
  <si>
    <t>1. letnik 2. stopnja</t>
  </si>
  <si>
    <t>2. letnik 2. stopnja</t>
  </si>
  <si>
    <t>Prispevek za slavnostno podelitev diplom (plačljivo le ob prvem vpisu v zadnji letnik)</t>
  </si>
  <si>
    <t>vsi redni študenti</t>
  </si>
  <si>
    <t>Prejemanje SMS sporočil (opcija- plačljivo ob vpisu)</t>
  </si>
  <si>
    <t>»V skladu z akreditiranimi študijskimi programi 2. stopnje na Fakulteti za socialno delo in 3. odstavkom 36. člena Zakona o visokem šolstvu ( Ur.l.  RS 32/12) morajo študenti, ki so končali dodiplomski študijski program in z njim pridobili 180 kreditnih točk (ECTS), pred vpisom v magistrski program 2. stopnje opraviti dodatni letnik.«</t>
  </si>
  <si>
    <t>Prispevek za Študentski svet FSD - 1. letnik 1. stopnje redni študenti</t>
  </si>
  <si>
    <t>Prispevek za Študentski svet FSD - velja za vse študente razen za redne študente 1.letnika 1.stopnje</t>
  </si>
  <si>
    <t>6. letnik- prevoz za praktično usposabljanje na klinični praksi za  IZVPR</t>
  </si>
  <si>
    <t xml:space="preserve"> po dejanskih stroških</t>
  </si>
  <si>
    <t>Laboratorijske vaje za osebe brez statusa 1. stopnja študija</t>
  </si>
  <si>
    <t>Laboratorijske vaje za osebe brez statusa 2. stopnja študija</t>
  </si>
  <si>
    <t xml:space="preserve">Aktivnosti izven fakultete - obvezni strokovni predmeti - bolonjski programi: </t>
  </si>
  <si>
    <t>Prosti izbirni predmeti po bolonjskih programih:</t>
  </si>
  <si>
    <t>3. letnik Tehnilogije lesa in vlaknatih kompozitov</t>
  </si>
  <si>
    <t>4. letnik dvopredmetni učitelj Biologija (izvajamo za PeF)</t>
  </si>
  <si>
    <t>Prispevek za dejavnost ŠS TEOF</t>
  </si>
  <si>
    <t>Prispevek za delo  študentskega sveta PeF</t>
  </si>
  <si>
    <t>Prispevek za tutorstvo PeF</t>
  </si>
  <si>
    <t>Prispevek za slavnostno podelitev diplom/magisterijev</t>
  </si>
  <si>
    <t>Nadomestilo za plačilo vaj za osebe brez statusa - 1 ura vaj</t>
  </si>
  <si>
    <t xml:space="preserve">Terenske vaje, strokovne ekskurzije: Razredni pouk 1. letnik </t>
  </si>
  <si>
    <t xml:space="preserve">Terenske vaje, strokovne ekskurzije: Razredni pouk 2. letnik izbirno </t>
  </si>
  <si>
    <t xml:space="preserve">Terenske vaje, strokovne ekskurzije: Razredni pouk 3. letnik </t>
  </si>
  <si>
    <t xml:space="preserve">Terenske vaje, strokovne ekskurzije: Razredni pouk 3. letnik izbirno </t>
  </si>
  <si>
    <t xml:space="preserve">Terenske vaje, strokovne ekskurzije: Razredni pouk 4. letnik izbirno </t>
  </si>
  <si>
    <t xml:space="preserve">Terenske vaje, strokovne ekskurzije: Predšolska vzgoja 2. letnik    </t>
  </si>
  <si>
    <t xml:space="preserve">Terenske vaje, strokovne ekskurzije: Predšolska vzgoja 3. letnik izbirno    </t>
  </si>
  <si>
    <t>Terenske vaje: vezave s fiziko 3. letnik</t>
  </si>
  <si>
    <t>Terenske vaje: vezave s fiziko 4. letnik</t>
  </si>
  <si>
    <t xml:space="preserve">Terenske vaje, strokovne ekskurzije: Socialna pedagogika 1. letnik    </t>
  </si>
  <si>
    <t xml:space="preserve">Terenske vaje, strokovne ekskurzije: Socialna pedagogika 2. letnik    </t>
  </si>
  <si>
    <t xml:space="preserve">Terenske vaje, strokovne ekskurzije: Socialna pedagogika 3. letnik    </t>
  </si>
  <si>
    <t xml:space="preserve">Terenske vaje, strokovne ekskurzije: Socialna pedagogika 4. letnik    </t>
  </si>
  <si>
    <t xml:space="preserve">Terenske vaje, strokovne ekskurzije: vsi študijski programi v okviru izbirnih predmetov    </t>
  </si>
  <si>
    <t>Nadomestilo za obrabnino glasbenih instrumentov - izbirno (študijski program RP, SRP 1.let)</t>
  </si>
  <si>
    <t xml:space="preserve">* </t>
  </si>
  <si>
    <t>Organizacija praktičnega usposabljanja</t>
  </si>
  <si>
    <t>Nadstandardna izvedba 1. st. programov (program se vzporedno izvaja v angleškem jeziku)</t>
  </si>
  <si>
    <t>Nadstandardna izvedba 2. st. programov (program se vzporedno izvaja v angleškem jeziku)</t>
  </si>
  <si>
    <t>prof. dr. Janez Hribar</t>
  </si>
  <si>
    <t>predsednik UO UL</t>
  </si>
  <si>
    <t>Konzultacije (do 3 ure) z nastopom</t>
  </si>
  <si>
    <t>Konzultacije (do 3 ure) z diferencialnim izpitom</t>
  </si>
  <si>
    <t>Terenske vaje za programe umetnostne zgodovine - se zaračuna pri prvem vpisu v letnik, v katerem se izvajajo terenske vaje</t>
  </si>
  <si>
    <t>1. letnik - Kmetijstvo - živinoreja</t>
  </si>
  <si>
    <t>2. letnik - Kmetijstvo - živinoreja</t>
  </si>
  <si>
    <t>3. letnik - Kmetijstvo - živinoreja</t>
  </si>
  <si>
    <t>1. letnik Kmetijstvo - agronomija</t>
  </si>
  <si>
    <t>2. letnik Kmetijstvo - agronomija</t>
  </si>
  <si>
    <t>3. letnik Kmetijstvo - agronomija</t>
  </si>
  <si>
    <t>1. letnik Kmetijstvo - zootehnika</t>
  </si>
  <si>
    <t>2. letnik Kmetijstvo - zootehnika</t>
  </si>
  <si>
    <t>3. letnik Kmetijstvo - zootehnika</t>
  </si>
  <si>
    <t>10. Študijski program za muzejsko - pedagoško izpopolnjevanje*</t>
  </si>
  <si>
    <t>Glasbena pedagogika</t>
  </si>
  <si>
    <t>Glasbena umetnost</t>
  </si>
  <si>
    <t>Glasbeno-teoretska pedagogika</t>
  </si>
  <si>
    <t>Instrumentalna in pevska pedagogigka</t>
  </si>
  <si>
    <t>Filmsko in televizijsko ustvarjanje</t>
  </si>
  <si>
    <t>Oblike govora</t>
  </si>
  <si>
    <t>Scensko oblikovanje</t>
  </si>
  <si>
    <t>Dramaturgija in scenske umetnosti</t>
  </si>
  <si>
    <t>Filmski in televizijski študiji</t>
  </si>
  <si>
    <t>Dramska igra</t>
  </si>
  <si>
    <t>Umetnost giba</t>
  </si>
  <si>
    <t>Gledališka in radijska režija</t>
  </si>
  <si>
    <t>Pedagoško andragoško izobraževanje na področju glasbe</t>
  </si>
  <si>
    <t>Hortikultura</t>
  </si>
  <si>
    <t>Gozdarstvo in upravljanje gozdnih ekosistemov</t>
  </si>
  <si>
    <t xml:space="preserve">Lesarstvo </t>
  </si>
  <si>
    <t>Prehrana</t>
  </si>
  <si>
    <t>Znanost o živalih</t>
  </si>
  <si>
    <t>Ekologija in biodiverziteta</t>
  </si>
  <si>
    <t>Molekulska in funkcionalna biologija</t>
  </si>
  <si>
    <t>Biološko izobraževanje (pedagoški)</t>
  </si>
  <si>
    <t>Ekonomija</t>
  </si>
  <si>
    <t>Denar in finance</t>
  </si>
  <si>
    <t>Bančni in finančni management</t>
  </si>
  <si>
    <t>Management</t>
  </si>
  <si>
    <t>Mednarodno poslovanje</t>
  </si>
  <si>
    <t>Podjetništvo</t>
  </si>
  <si>
    <t>Poslovna informatika</t>
  </si>
  <si>
    <t>Poslovna logistika</t>
  </si>
  <si>
    <t>Računovodstvo in revizija</t>
  </si>
  <si>
    <t>Trženje</t>
  </si>
  <si>
    <t>Turizem</t>
  </si>
  <si>
    <t>Poslovodenje in organizacija</t>
  </si>
  <si>
    <t>Poslovodenje in organizacija (nadstandardna izvedba)</t>
  </si>
  <si>
    <t>Management in ekonomika v zdravstvenem varstvu</t>
  </si>
  <si>
    <t>Kvantitativne finance in aktuarstvo</t>
  </si>
  <si>
    <t>Elektrotehnika</t>
  </si>
  <si>
    <t>Kiparstvo</t>
  </si>
  <si>
    <t>Konserviranje in restavriranje likovnih del</t>
  </si>
  <si>
    <t>Slikarstvo</t>
  </si>
  <si>
    <t>Oblikovanje vizualnih komunikacij</t>
  </si>
  <si>
    <t>Industrijsko in unikatno oblikovanje</t>
  </si>
  <si>
    <t>Urbanizem</t>
  </si>
  <si>
    <t>Enoviti magistrski študijski program Arhitektura</t>
  </si>
  <si>
    <t>Družboslovna informatika</t>
  </si>
  <si>
    <t>Evropske študije</t>
  </si>
  <si>
    <t>Kulturologija-kulturne in religijske študije</t>
  </si>
  <si>
    <t>Komunikologija</t>
  </si>
  <si>
    <t>Mednarodni odnosi</t>
  </si>
  <si>
    <t>Novinarske študije</t>
  </si>
  <si>
    <t>Obramboslovje</t>
  </si>
  <si>
    <t>Politologija - politična teorija</t>
  </si>
  <si>
    <t xml:space="preserve">Sociologija - upravljanje organizacij, človeških virov in znanja  </t>
  </si>
  <si>
    <t>Sociologija</t>
  </si>
  <si>
    <t>Strateško tržno komuniciranje</t>
  </si>
  <si>
    <t>Enoviti magistrski študijski program Farmacija</t>
  </si>
  <si>
    <t>Industrijska farmacija</t>
  </si>
  <si>
    <t>Laboratorijska biomedicina</t>
  </si>
  <si>
    <t>Geodezija in geoinformatika</t>
  </si>
  <si>
    <t>Gradbeništvo</t>
  </si>
  <si>
    <t>Stavbarstvo</t>
  </si>
  <si>
    <t>Vodarstvo in okoljsko inženirstvo</t>
  </si>
  <si>
    <t>Tehniška varnost</t>
  </si>
  <si>
    <t>Kemija</t>
  </si>
  <si>
    <t>Kemijsko inženirstvo</t>
  </si>
  <si>
    <t>Biokemija</t>
  </si>
  <si>
    <t>Kemijsko izobraževanje</t>
  </si>
  <si>
    <t>Uporabna statistika (interdisciplinarni študijski program UL BF, UL EF, UL FDV, UL FE in UL MF)</t>
  </si>
  <si>
    <t>Management v športu (interdisciplinarni študijski program UL EF in UL FŠ)</t>
  </si>
  <si>
    <t>Enoviti magistrski študijski program Pedagoška matematika</t>
  </si>
  <si>
    <t>Matematika</t>
  </si>
  <si>
    <t>Finančna matematika</t>
  </si>
  <si>
    <t>Medicinska fizika</t>
  </si>
  <si>
    <t>Jedrska tehnika</t>
  </si>
  <si>
    <t>Fizika</t>
  </si>
  <si>
    <t>Računalništvo in matematika (interdisciplinarni študijski program UL FMF in UL FRI)</t>
  </si>
  <si>
    <t>Pedagoška fizika</t>
  </si>
  <si>
    <t>Pomorstvo</t>
  </si>
  <si>
    <t>Promet</t>
  </si>
  <si>
    <t>Računalništvo in informatika</t>
  </si>
  <si>
    <t>Pedagoško računalništvo in informatika (interdisciplinarni študijski program UL FRI in UL PEF)</t>
  </si>
  <si>
    <t>Socialno vključevanje in pravičnost na področju hendikepa, etničnosti in spola</t>
  </si>
  <si>
    <t>Socialno delo z družino</t>
  </si>
  <si>
    <t>Duševno zdravje v skupnosti</t>
  </si>
  <si>
    <t>Socialno delo s starimi ljudmi</t>
  </si>
  <si>
    <t>Socialno delo</t>
  </si>
  <si>
    <t>Strojništvo - razvojno raziskovalni program</t>
  </si>
  <si>
    <t>Tribologija površin in kontaktov (TRIBOS) - skupni študijski program</t>
  </si>
  <si>
    <t>Kineziologija  - smer Posebna telesna aktivnost</t>
  </si>
  <si>
    <t>Uprava</t>
  </si>
  <si>
    <t>Management v upravi - skupni študijski program</t>
  </si>
  <si>
    <t>Etnologija in kulturna antropologija - dvodisciplinarni</t>
  </si>
  <si>
    <t>Francoščina - dvopredmetni pedagoški</t>
  </si>
  <si>
    <t>Rusistika - dvopredmetni pedagoški</t>
  </si>
  <si>
    <t>Sociologija kulture - dvodisciplinarni</t>
  </si>
  <si>
    <t>Psihologija</t>
  </si>
  <si>
    <t>Filozofija kulture - dvodisciplinarni</t>
  </si>
  <si>
    <t>Filozofija</t>
  </si>
  <si>
    <t>Primerjalna književnost in literarna teorija - dvodisciplinarni</t>
  </si>
  <si>
    <t>Primerjalna književnost in literarna teorija</t>
  </si>
  <si>
    <t xml:space="preserve">Arheologija </t>
  </si>
  <si>
    <t>Slovenistika- dvodisciplinarni</t>
  </si>
  <si>
    <t>Slovenistika</t>
  </si>
  <si>
    <t>Slovakistika - dvodisciplinarni</t>
  </si>
  <si>
    <t>Primerjalno slovansko jezikoslovje - dvodisciplinarni</t>
  </si>
  <si>
    <t>Polonistika - dvodisciplinarni</t>
  </si>
  <si>
    <t>Južnoslovanski študiji - dvodisciplinarni</t>
  </si>
  <si>
    <t>Bohemistika - dvodisciplinarni</t>
  </si>
  <si>
    <t>Španski jezik in književnost - dvodisciplinarni</t>
  </si>
  <si>
    <t>Sinologija</t>
  </si>
  <si>
    <t>Japonologija - dvodisciplinarni</t>
  </si>
  <si>
    <t>Japonologija</t>
  </si>
  <si>
    <t>Latinski jezik, književnost in kultura – dvodisciplinarni</t>
  </si>
  <si>
    <t>Grški jezik, književnost in kultura – dvodisciplinarni</t>
  </si>
  <si>
    <t xml:space="preserve">Antični in humanistični študiji </t>
  </si>
  <si>
    <t>Italijanski jezik in književnost - dvodisciplinarni</t>
  </si>
  <si>
    <t xml:space="preserve">Hispanistika </t>
  </si>
  <si>
    <t>Nemcistika - dvodisciplinarni</t>
  </si>
  <si>
    <t>Francistične študije - dvodisciplinarni</t>
  </si>
  <si>
    <t>Francistične in romanistične študije</t>
  </si>
  <si>
    <t>Anglistika - dvodisciplinarni</t>
  </si>
  <si>
    <t>Anglistika</t>
  </si>
  <si>
    <t>Splošno jezikoslovje - dvodisciplinarni</t>
  </si>
  <si>
    <t>Splošno jezikoslovje</t>
  </si>
  <si>
    <t>Primerjalno jezikoslovje - dvodisciplinarni</t>
  </si>
  <si>
    <t>Rusistika - dvodisciplinarni</t>
  </si>
  <si>
    <t>Sociologija kulture</t>
  </si>
  <si>
    <t>Muzikologija</t>
  </si>
  <si>
    <t>Zgodovina - dvopredmetni, pedagoški</t>
  </si>
  <si>
    <t>Zgodovina - pedagoški</t>
  </si>
  <si>
    <t>Slovenistika - pedagoški</t>
  </si>
  <si>
    <t>Primerjalna književnost in literarna teorija -  dvopredmetni, pedagoški</t>
  </si>
  <si>
    <t>Geografija - dvopredmetni, pedagoški</t>
  </si>
  <si>
    <t>Filozofija - dvopredmetni, pedagoški</t>
  </si>
  <si>
    <t>Španščina - dvopredmetni, pedagoški</t>
  </si>
  <si>
    <t>Italijanščina - dvopredmetni, pedagoški</t>
  </si>
  <si>
    <t>Latinski jezik, književnost in kultura – dvopredmetni, pedagoški</t>
  </si>
  <si>
    <t>Grški jezik književnost in kultura – dvopredmetni, pedagoški</t>
  </si>
  <si>
    <t>Nemščina - dvopredmetni, pedagoški</t>
  </si>
  <si>
    <t>Nemščina - pedagoški</t>
  </si>
  <si>
    <t>Anglistika - dvopredmetni, pedagoški</t>
  </si>
  <si>
    <t>Anglistika - pedagoški</t>
  </si>
  <si>
    <t>Sociologija - dvopredmetni, pedagoški</t>
  </si>
  <si>
    <t>Slovenistika - dvopredmetni, pedagoški</t>
  </si>
  <si>
    <t>Andragogika – dvopredmetni, pedagoški</t>
  </si>
  <si>
    <t>Andragogika – pedagoški</t>
  </si>
  <si>
    <t>Pedagogika – dvopredmetni, pedagoški</t>
  </si>
  <si>
    <t>Pedagogika – pedagoški</t>
  </si>
  <si>
    <t>Zgodovina jugovzhodne Evrope - skupni študijski program</t>
  </si>
  <si>
    <t>Kulturna raznololikost in transnacionalni procesi - skupni študijski program</t>
  </si>
  <si>
    <t>Prevajanje (slovenščina- angleščina-nemščina) - skupni študijski program</t>
  </si>
  <si>
    <t>Prevajanje (slovenščina- angleščina-francoščina) - skupni   študijski program</t>
  </si>
  <si>
    <t>Prevajanje</t>
  </si>
  <si>
    <t>Tolmačenje</t>
  </si>
  <si>
    <t>Zgodovina</t>
  </si>
  <si>
    <t xml:space="preserve">Umetnostna zgodovina </t>
  </si>
  <si>
    <t>Germanistika</t>
  </si>
  <si>
    <t>Geografija</t>
  </si>
  <si>
    <t>Etnologija in kulturna antropologija</t>
  </si>
  <si>
    <t>Srednjeevropske študije - skupni študijski program</t>
  </si>
  <si>
    <t>Kognitivna znanost (skupni, interdisciplinarni študijski program UL FRI, UL FF, UL MF in UL PEF)</t>
  </si>
  <si>
    <t>Enoviti magistrski študijski program Medicina</t>
  </si>
  <si>
    <t>Enoviti magistrski študijski program Dentalna medicina</t>
  </si>
  <si>
    <t>Kognitivna znanost (skupni, interdisciplinarni študijski program UL FRI, UL FF,  UL MF in UL PEF)</t>
  </si>
  <si>
    <t>Načrtovanj tekstilij in oblačil</t>
  </si>
  <si>
    <t>Grafične in interaktivne komunikacije</t>
  </si>
  <si>
    <t>Oblikovanje tekstilij in oblačil</t>
  </si>
  <si>
    <t>Geologija</t>
  </si>
  <si>
    <t xml:space="preserve">Geotehnologija  </t>
  </si>
  <si>
    <t>Metalurgija in materiali</t>
  </si>
  <si>
    <t>Inkluzivna pedagogika</t>
  </si>
  <si>
    <t>Poučevanje - smer Predmetno poučevanje</t>
  </si>
  <si>
    <t>Socialna pedagogika</t>
  </si>
  <si>
    <t>Pomoč z umetnostjo</t>
  </si>
  <si>
    <t xml:space="preserve">Specialna in rehabilitacijska pedagogika </t>
  </si>
  <si>
    <t>Edukacijske politike</t>
  </si>
  <si>
    <t>Muzejska pedagogika</t>
  </si>
  <si>
    <t xml:space="preserve">Predšolska vzgoja </t>
  </si>
  <si>
    <t xml:space="preserve">Supervizija, osebno in organizacijsko svetovanje </t>
  </si>
  <si>
    <t>Pravo</t>
  </si>
  <si>
    <t>Enoviti magistrski študijski program Teologija</t>
  </si>
  <si>
    <t xml:space="preserve">Teologija - dvopredmetni pedagoški </t>
  </si>
  <si>
    <t>Religiologija in etika</t>
  </si>
  <si>
    <t>Enoviti magistrski študijski program Veterinarstvo</t>
  </si>
  <si>
    <t>Fizioterapija</t>
  </si>
  <si>
    <t>Radiološka tehnologija</t>
  </si>
  <si>
    <t>Zdravstvena nega</t>
  </si>
  <si>
    <t>Sanitarno inženirstvo</t>
  </si>
  <si>
    <t>Povprečna šolnina za 1. in 2. stopnjo v študijskem letu 2015-2016</t>
  </si>
  <si>
    <t>Indeks na 14/15</t>
  </si>
  <si>
    <t>Film in televizija</t>
  </si>
  <si>
    <t>Gledališka režija</t>
  </si>
  <si>
    <t xml:space="preserve">Kmetijstvo - agronomija in hortikultura  </t>
  </si>
  <si>
    <t>Kmetijstvo - živinoreja</t>
  </si>
  <si>
    <t>Tehnologije lesa in vlaknatih kompozitov</t>
  </si>
  <si>
    <t>Lesarsko inženirstvo</t>
  </si>
  <si>
    <t>Kmetijstvo - agronomija</t>
  </si>
  <si>
    <t>Kmetijstvo - zootehnika</t>
  </si>
  <si>
    <t>Gozdarstvo in obnovljivi gozdni viri</t>
  </si>
  <si>
    <t>Živilstvo in prehrana</t>
  </si>
  <si>
    <t>Visoka poslovna šola</t>
  </si>
  <si>
    <t>Univerzitetna poslovna in ekonomska šola</t>
  </si>
  <si>
    <t>Sociologija - upravljanje organizacij, človeških virov in znanja</t>
  </si>
  <si>
    <t>Analitska sociologija</t>
  </si>
  <si>
    <t>Komunikologija - Medijske in komunikacijske študije</t>
  </si>
  <si>
    <t>Komunikologija - Tržno komuniciranje in odnosi z javnostmi</t>
  </si>
  <si>
    <t>Novinarstvo</t>
  </si>
  <si>
    <t xml:space="preserve">Politologija - obramboslovje </t>
  </si>
  <si>
    <t>Kulturologija</t>
  </si>
  <si>
    <t>Multimedijske komunikacije</t>
  </si>
  <si>
    <t>Aplikativna elektrotehnika</t>
  </si>
  <si>
    <t>Multimedija (interdisciplinarni študijski program, UL FE in UL FRI)</t>
  </si>
  <si>
    <t>Kozmetologija</t>
  </si>
  <si>
    <t>Tehnično upravljanje nepremičnin</t>
  </si>
  <si>
    <t>Operativno gradbeništvo</t>
  </si>
  <si>
    <t xml:space="preserve">Vodarstvo in okoljsko inženirstvo
 </t>
  </si>
  <si>
    <t>Kemijska tehnologija</t>
  </si>
  <si>
    <t>Praktična matematika</t>
  </si>
  <si>
    <t>Fizikalna merilna tehnika</t>
  </si>
  <si>
    <t>Računalništvo in matematika (interdisciplinarni študijski program, UL FMF + UL FRI)</t>
  </si>
  <si>
    <t>Navtika</t>
  </si>
  <si>
    <t>Ladijsko strojništvo</t>
  </si>
  <si>
    <t>Prometna tehnologija in transportna logistika</t>
  </si>
  <si>
    <t>Računalništvo in matematika (interdisciplinarni študijski program, UL FMF in UL FRI)</t>
  </si>
  <si>
    <t>Upravna informatika (interdisciplinarni štud. program, UL FRI in UL FU)</t>
  </si>
  <si>
    <t>Multimedija (interdisciplinarni štud. program, UL FRI in UL FE)</t>
  </si>
  <si>
    <t xml:space="preserve">Strojništvo - razvojno raziskovalni program </t>
  </si>
  <si>
    <t xml:space="preserve">                        - smer Kinezioterapija</t>
  </si>
  <si>
    <t>Športno treniranje</t>
  </si>
  <si>
    <t>Kineziologija</t>
  </si>
  <si>
    <t>Uprava E-študij na daljavo</t>
  </si>
  <si>
    <t>Upravljanje javnega sektorja</t>
  </si>
  <si>
    <t>Upravljanje javnega sektorja E-študij na daljavo</t>
  </si>
  <si>
    <t>Upravna informatika (interdisciplinarni štud. program, UL FU + UL FRI)</t>
  </si>
  <si>
    <t>Bibliotekarstvo in informatika</t>
  </si>
  <si>
    <t xml:space="preserve">Medjezikovno posredovanje </t>
  </si>
  <si>
    <t>Umetnostna zgodovina</t>
  </si>
  <si>
    <t>Nemcistika (dvodisciplinarni)</t>
  </si>
  <si>
    <t>Rusistika (dvodisciplinarni)</t>
  </si>
  <si>
    <t>Arheologija</t>
  </si>
  <si>
    <t>Anglistika (dvodisciplinarni)</t>
  </si>
  <si>
    <t>Španski jezik in književnost (dvodisciplinarni)</t>
  </si>
  <si>
    <t>Pedagogika in andragogika</t>
  </si>
  <si>
    <t>Francistika z romanistiko</t>
  </si>
  <si>
    <t>Francistika (dvodisciplinarni)</t>
  </si>
  <si>
    <t>Italijanski jezik in književnost (dvodisciplinarni)</t>
  </si>
  <si>
    <t>Slovenistika (dvodisciplinarni)</t>
  </si>
  <si>
    <t>Latinski jezik, književnost in kultura (dvodisciplinarni)</t>
  </si>
  <si>
    <t>Grški jezik, književnost in kultura (dvodisciplinarni)</t>
  </si>
  <si>
    <t>Antični in humanistični študiji</t>
  </si>
  <si>
    <t>Primerjalno slovansko jezikoslovje (dvodisciplinarni)</t>
  </si>
  <si>
    <t>Splošno jezikoslovje (dvodisciplinarni)</t>
  </si>
  <si>
    <t>Južnoslovanski študiji (dvodisciplinarni)</t>
  </si>
  <si>
    <t>Zgodovina (dvodisciplinarni)</t>
  </si>
  <si>
    <t>Sociologija (dvodisciplinarni)</t>
  </si>
  <si>
    <t>Slovakistika (dvodisciplinarni)</t>
  </si>
  <si>
    <t>Bohemistika  (dvodisciplinarni)</t>
  </si>
  <si>
    <t>Polonistika  (dvodisciplinarni)</t>
  </si>
  <si>
    <t>Primerjalno jezikoslovje (dvodisciplinarni)</t>
  </si>
  <si>
    <t>Primerjalna književnost in literarna teorija (dvodisciplinarni)</t>
  </si>
  <si>
    <t>Kulture Vzhodne Azije (dvodisciplinarni)</t>
  </si>
  <si>
    <t>Geografija (dvodisciplinarni)</t>
  </si>
  <si>
    <t>Filozofija (dvodisciplinari)</t>
  </si>
  <si>
    <t>Japonologija (dvodisciplinarni)</t>
  </si>
  <si>
    <t>Umetnostna zgodovina (dvodisciplinarni)</t>
  </si>
  <si>
    <t>Etnologija in kulturna antropologija (dvodisciplinarni)</t>
  </si>
  <si>
    <t>Pedagogika in andragogika (dvodisciplinarni)</t>
  </si>
  <si>
    <t>Zahodnoslovanski študiji</t>
  </si>
  <si>
    <t>Grafična in medijska tehnika</t>
  </si>
  <si>
    <t>Metalurške tehnologije</t>
  </si>
  <si>
    <t>Geotehnologija in rudarstvo</t>
  </si>
  <si>
    <t>Načrtovanje tekstilij in oblačil</t>
  </si>
  <si>
    <t>Grafične in interaktivne komunikacjie</t>
  </si>
  <si>
    <t>Inženirstvo materialov</t>
  </si>
  <si>
    <t xml:space="preserve">Predšolska vzgoja  </t>
  </si>
  <si>
    <t xml:space="preserve">Likovna pedagogika </t>
  </si>
  <si>
    <t xml:space="preserve">Socialna pedagogika </t>
  </si>
  <si>
    <t xml:space="preserve">Razredni pouk </t>
  </si>
  <si>
    <t xml:space="preserve">Dvopredmetni učitelj </t>
  </si>
  <si>
    <t>Logopedija in surdopedagogika</t>
  </si>
  <si>
    <t>Teološki in religijski študiji</t>
  </si>
  <si>
    <t>Teološki študiji (skupni z UM in dvodisciplinarni z UL FF)</t>
  </si>
  <si>
    <t>Teološke študije (skupni dvopredmetni štud. program UL TEOF + UM)</t>
  </si>
  <si>
    <t>Babištvo</t>
  </si>
  <si>
    <t>Delovna terapija</t>
  </si>
  <si>
    <t>Laboratorijska zobna protetika</t>
  </si>
  <si>
    <t>Ortotika in protetika</t>
  </si>
  <si>
    <t>Zakonski in družinski študij</t>
  </si>
  <si>
    <t>Storitev pošiljanja SMS sporočil</t>
  </si>
  <si>
    <t>Prispevek za slavnostno podelitev diplom (plačiljivo le ob prvem vpisu v zadnji letnik 1. in 2. stopnje bolonjskih programov).</t>
  </si>
  <si>
    <t>Nadomestilo za vpis v e-učilnico za predmet E-študija na daljavo (in opravljanje obveznosti)</t>
  </si>
  <si>
    <t>Nadomestilo za vpogled v vsebino e-učilnice za predmet E-študija na daljavo</t>
  </si>
  <si>
    <t>Prispevek za slavnostno podelitev diplom (plačiljivo ob prijavi zagovora zaključnega dela)</t>
  </si>
  <si>
    <t>Prispevek za kritje stroškov odpovedi mednarodne izmenjave iz neupravičenih razlogov (stroški postopka priprave dokumentacije)</t>
  </si>
  <si>
    <t>1. letnik Lesarsko inženirstvo</t>
  </si>
  <si>
    <t>1. letnik Molekulska in funkcionlna biologija</t>
  </si>
  <si>
    <t>2. letnik Molekulska in funkcionlna biologija</t>
  </si>
  <si>
    <t>3. l. po merilih za prehode</t>
  </si>
  <si>
    <t>Plačilo priprave druge pogodbe za podjetje za praktično usposabljanje*</t>
  </si>
  <si>
    <t>Plačilo priprave tretje ali več pogodb za podjetje za praktično usposabljanje*</t>
  </si>
  <si>
    <t>* plačilo je skladno s potrditvijo ŠS FE in UO FE, v primeru, da se študent kljub podpisu pogodbe med FE in podjetjem na usposabljanje ne zglasi</t>
  </si>
  <si>
    <t xml:space="preserve">Politologija - analiza politik in javna uprava </t>
  </si>
  <si>
    <t>cena na izvedbo predmeta</t>
  </si>
  <si>
    <t xml:space="preserve"> Programi izobraževanja so sofinancirani s strani Ministrstva za izobraževanje, znanost in šport. Potrditev in </t>
  </si>
  <si>
    <t xml:space="preserve"> delež sofinanciranja v trenutku sprejemanja cenika še nista znana.</t>
  </si>
  <si>
    <r>
      <t>Evropske študije - družboslovni vidiki</t>
    </r>
    <r>
      <rPr>
        <b/>
        <sz val="14"/>
        <rFont val="Arial"/>
        <family val="2"/>
        <charset val="238"/>
      </rPr>
      <t xml:space="preserve"> </t>
    </r>
    <r>
      <rPr>
        <sz val="14"/>
        <rFont val="Arial"/>
        <family val="2"/>
        <charset val="238"/>
      </rPr>
      <t>- predvidena izvedba v angleškem jeziku</t>
    </r>
  </si>
  <si>
    <t>Prispevek za dejavnost ŠS FRI</t>
  </si>
  <si>
    <t>Terensko delo za študente arheologije - se zaračuna ob prvem vpisu v 1. in 2. letnik 1. stopnje in v 1. letnik 2. stopnje.</t>
  </si>
  <si>
    <t>*ceno skupnega magistrskega študijskega program Turistični management  (EMTM) določa Konzorcij na Danskem (eden izmed partnerjev v skupnem programu), zato na ceno na EF nimamo vpliva</t>
  </si>
  <si>
    <t xml:space="preserve">(npr. s strani ministrstva) se višina šolnine ustrezno zniža. </t>
  </si>
  <si>
    <t>Pedagoško-andragoška izobrazba za strokovne delavce v OŠ in SŠ*</t>
  </si>
  <si>
    <t>Izpopolnjevanje iz bibliotekarstva*</t>
  </si>
  <si>
    <t>Osnove visokošolske didaktike*</t>
  </si>
  <si>
    <t>Program za pridobitev pedagoško-andragoške izobrazbe za predavatelje višjih strokovnih šol*</t>
  </si>
  <si>
    <t xml:space="preserve">Opomba: *V primeru sofinanciranja izvedbe posameznega programa </t>
  </si>
  <si>
    <t xml:space="preserve"> *Cena se lahko spremeni, če Ministrstvo za izobraževanje, znanost in šport določi drugačno ceno programa.</t>
  </si>
  <si>
    <t>3.,4. in 5.  in 6. letnik obrabnina oblačil za KKMŽ in 5. letnik (klavnica)  IHŽ</t>
  </si>
  <si>
    <t xml:space="preserve">  -</t>
  </si>
  <si>
    <t xml:space="preserve">Turistični management - skupni študijski program </t>
  </si>
  <si>
    <r>
      <t xml:space="preserve">Politologija - študije politike in države (novo ime programa): Analitska politologija (staro ime) -  </t>
    </r>
    <r>
      <rPr>
        <sz val="14"/>
        <rFont val="Arial"/>
        <family val="2"/>
        <charset val="238"/>
      </rPr>
      <t>predvidena izvedba v angleškem jeziku</t>
    </r>
  </si>
  <si>
    <t>Uprava E-študij na daljavo (vpis na podlagi Meril za prehode med študijskimi programi -</t>
  </si>
  <si>
    <t>za ekonomiste, komercialiste in druge diplomante)</t>
  </si>
  <si>
    <t>Uprava E-študij na daljavo (vpis na podlagi Meril za prehode med študijskimi programi-</t>
  </si>
  <si>
    <t>Poslovni sekretar)</t>
  </si>
  <si>
    <t>prispevek za brezpapirno poslovanje fakultete s študenti</t>
  </si>
  <si>
    <t>CENIK ŠOLNIN in PRISPEVKOV za 1. in 2. stopnjo študija 
v študijskem letu  2016 / 2017</t>
  </si>
  <si>
    <t>ŠOLNINA V Š.L. 2015/2016</t>
  </si>
  <si>
    <t>Povprečna šolnina za 1. in 2. stopnjo v študijskem letu 2016-2017</t>
  </si>
  <si>
    <t>2. letnik Lesarsko inženirstvo</t>
  </si>
  <si>
    <t>Politologija - študije politike in države -  predvidena izvedba v angleškem jeziku</t>
  </si>
  <si>
    <t>Tehnologija prometa in logistika</t>
  </si>
  <si>
    <t xml:space="preserve">Strojništvo - Projektno aplikativni program </t>
  </si>
  <si>
    <t>Izobraževanje mentorjev za praktično usposabljanje v delovnih organizacijah**</t>
  </si>
  <si>
    <t>** Program še ni vpisan v Razvid visokošolskih zavodov</t>
  </si>
  <si>
    <t>Tekstilno in oblačilno inženirstvo</t>
  </si>
  <si>
    <t>Geotehnologija in okolje</t>
  </si>
  <si>
    <t>Opomba:</t>
  </si>
  <si>
    <t>* Cena se lahko spremeni, če Ministrstvo za izobraževanje, znanost in šport določi drugačno ceno programa.</t>
  </si>
  <si>
    <t>**Program še ni vpisan v Razvid visokošolskih zavodov</t>
  </si>
  <si>
    <t>Ekonomika naravnih virov</t>
  </si>
  <si>
    <t>Javni sektor in ekonomika okolja</t>
  </si>
  <si>
    <t>Bibliotekarstvo, informacijski in založniški študiji</t>
  </si>
  <si>
    <t xml:space="preserve">                     - smer Poučevanje na razredni stopnji</t>
  </si>
  <si>
    <t xml:space="preserve">                     - smer Likovna pedagogika</t>
  </si>
  <si>
    <t>11. Specialno - pedagoško izpopolnjevanje za delo z izbrano skupino otrok s posebnimi potrebami (program je še v postopku akreditacije)*, **</t>
  </si>
  <si>
    <t>Vrednosti šolnin in prispevkov se niso spremenile</t>
  </si>
  <si>
    <t>se ne bo izvajal</t>
  </si>
  <si>
    <t>Vrednosti šolnin in prispevkov se niso spremenile, spremenile pa so se cene za programe za izpopolnjevanje</t>
  </si>
  <si>
    <t>Šolnina se je povišala pri programu Biotehnologija zaradi manjšega števila razpisanih mest, pri 2.st. so pričeli izvajati 2. letnih prog. Biološko izobraževanje, 1. letnik Ekonomika naravnih virov in Prehrana</t>
  </si>
  <si>
    <t>Individualna ura konzultacij s študenti brez statusa</t>
  </si>
  <si>
    <t>Prispevek za dejavnost ŠS ALUO</t>
  </si>
  <si>
    <t>Vrednosti šolnin niso spreminjali, vnesli pa so nov prispevek za študente brez statusa (frekvenca)</t>
  </si>
  <si>
    <t>Sprejeto na 19. seji UO UL dne, 11.02.2016</t>
  </si>
  <si>
    <t>Vrednosti šolnin na 1. st. so povečali za 3% na 2. st. pa za 5%</t>
  </si>
  <si>
    <t>Vrednosti šolnin in prispevkov se niso spremenile razen šolnine za 6. letnik EMP Medicina, ki se je znižala za 3%</t>
  </si>
  <si>
    <t>1. letnik 1. stopnje</t>
  </si>
  <si>
    <t>2. letnik 1. stopnje</t>
  </si>
  <si>
    <t>1. letnik 2. stopnje</t>
  </si>
  <si>
    <t>2. letnik 2. stopnje</t>
  </si>
  <si>
    <t>Prispevek za 2-dnevno ekskurzijo ŠS NTF</t>
  </si>
  <si>
    <t>udeleženci</t>
  </si>
  <si>
    <t>Prispevek za 3-dnevno ekskurzijo ŠS NTF</t>
  </si>
  <si>
    <t>Vrednosti šolnin so povišali med 2 in 4% prav tako programe za izpopolnjevanje, prispevkov niso spreminjali</t>
  </si>
  <si>
    <t>Bibliotekarstvo</t>
  </si>
  <si>
    <t>Založniški študij</t>
  </si>
  <si>
    <t>Informacijska znanost z bibliotekarstvom</t>
  </si>
  <si>
    <t>Polonistika - dvopredmetni pedagoški</t>
  </si>
  <si>
    <t>Slovakistika - dvopredmetni pedagoški</t>
  </si>
  <si>
    <t>Vrednosti šolnin in prispevkov so se na 1. st. povišale za 2-3%, pri dveh programih in sicer Operativno gradbeništvo in gradbeništvo pa so se kot posledica manjšega števila vpisanih, zvišale za dobrih 3'%. Na 2. st. so se povišale za 4%.</t>
  </si>
  <si>
    <t>Šolnina se je povišala pri programu Biotehnologija zaradi manjšega števila razpisanih mest, pri 2.st. so pričeli izvajati 2. letnih prog. Biološko izobraževanje in 1. letnik Ekonomika naravnih virov in Prehrana kar je povzročil porast povp. šolnine za 8,8%.</t>
  </si>
  <si>
    <t>Vrednosti šolnin niso spremenili, povišali pa so vrednosti prispevkov in dodali 5 novih.</t>
  </si>
  <si>
    <t>Prispevek k ceni avtobusnih prevozov na terenske vaje OG (samo za AG+RGP)</t>
  </si>
  <si>
    <t>Prispevek k materialu za vaje OTO, OTOM - OTGO</t>
  </si>
  <si>
    <t>Prispevek za izvedbo modne revije ter ostalih dogodkov OTO, OTOM - OTGO</t>
  </si>
  <si>
    <t>Tehnični pregled zaključnega dela: ponovni (drugi) pregled</t>
  </si>
  <si>
    <t>Sprejeto na 19. seji UO UL dne 11. 2. 2016 in na 22. seji UO UL dne 21. 7. 2016</t>
  </si>
  <si>
    <t>Sprejeto na 19. seji UO UL dne 11. 2. 2016 in na 21. seji UO UL dne 16. 6. 2016</t>
  </si>
  <si>
    <t>Tehnični pregled zaključnega dela: tretji, četrti in vsi nadaljnji pregledi</t>
  </si>
  <si>
    <t>Sprejeto na 19. seji UO UL dne, 11. 2. 2016 in na korespondenčni seji UO UL, ki je potekala od 20. do 23. 9.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</si>
</sst>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164" formatCode="d/m/yyyy;@"/>
    <numFmt numFmtId="165" formatCode="#,##0\ &quot;€&quot;"/>
    <numFmt numFmtId="166" formatCode="#,##0.0"/>
  </numFmts>
  <fonts count="30" x14ac:knownFonts="1">
    <font>
      <sz val="10"/>
      <name val="Arial"/>
      <charset val="238"/>
    </font>
    <font>
      <sz val="10"/>
      <name val="Arial"/>
      <family val="2"/>
      <charset val="238"/>
    </font>
    <font>
      <sz val="8"/>
      <name val="Arial"/>
      <family val="2"/>
      <charset val="238"/>
    </font>
    <font>
      <sz val="10"/>
      <name val="Arial"/>
      <family val="2"/>
      <charset val="238"/>
    </font>
    <font>
      <b/>
      <sz val="14"/>
      <name val="Arial CE"/>
      <charset val="238"/>
    </font>
    <font>
      <b/>
      <sz val="20"/>
      <name val="Arial"/>
      <family val="2"/>
      <charset val="238"/>
    </font>
    <font>
      <sz val="20"/>
      <name val="Arial"/>
      <family val="2"/>
      <charset val="238"/>
    </font>
    <font>
      <b/>
      <sz val="14"/>
      <name val="Arial"/>
      <family val="2"/>
      <charset val="238"/>
    </font>
    <font>
      <sz val="14"/>
      <name val="Arial"/>
      <family val="2"/>
      <charset val="238"/>
    </font>
    <font>
      <sz val="14"/>
      <name val="Arial CE"/>
      <family val="2"/>
      <charset val="238"/>
    </font>
    <font>
      <b/>
      <sz val="9"/>
      <name val="Arial"/>
      <family val="2"/>
      <charset val="238"/>
    </font>
    <font>
      <sz val="9"/>
      <name val="Arial"/>
      <family val="2"/>
      <charset val="238"/>
    </font>
    <font>
      <sz val="14"/>
      <name val="Arial CE"/>
      <charset val="238"/>
    </font>
    <font>
      <b/>
      <i/>
      <sz val="14"/>
      <name val="Arial"/>
      <family val="2"/>
      <charset val="238"/>
    </font>
    <font>
      <sz val="11"/>
      <name val="Arial CE"/>
      <charset val="238"/>
    </font>
    <font>
      <i/>
      <sz val="11"/>
      <name val="Arial CE"/>
      <charset val="238"/>
    </font>
    <font>
      <sz val="10"/>
      <name val="Arial"/>
      <family val="2"/>
      <charset val="238"/>
    </font>
    <font>
      <b/>
      <sz val="12"/>
      <name val="Arial"/>
      <family val="2"/>
      <charset val="238"/>
    </font>
    <font>
      <sz val="11"/>
      <name val="Arial"/>
      <family val="2"/>
      <charset val="238"/>
    </font>
    <font>
      <b/>
      <sz val="10"/>
      <name val="Arial"/>
      <family val="2"/>
      <charset val="238"/>
    </font>
    <font>
      <sz val="12"/>
      <name val="Calibri"/>
      <family val="2"/>
      <charset val="238"/>
    </font>
    <font>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b/>
      <sz val="12"/>
      <color theme="1"/>
      <name val="Calibri"/>
      <family val="2"/>
      <charset val="238"/>
      <scheme val="minor"/>
    </font>
    <font>
      <sz val="10"/>
      <color rgb="FFFF0000"/>
      <name val="Arial"/>
      <family val="2"/>
      <charset val="238"/>
    </font>
    <font>
      <sz val="20"/>
      <color rgb="FFFF0000"/>
      <name val="Arial"/>
      <family val="2"/>
      <charset val="238"/>
    </font>
    <font>
      <sz val="10"/>
      <color theme="1"/>
      <name val="Arial"/>
      <family val="2"/>
      <charset val="238"/>
    </font>
    <font>
      <sz val="12"/>
      <name val="Arial CE"/>
      <family val="2"/>
      <charset val="238"/>
    </font>
    <font>
      <sz val="12"/>
      <name val="Arial"/>
      <family val="2"/>
      <charset val="238"/>
    </font>
  </fonts>
  <fills count="8">
    <fill>
      <patternFill patternType="none"/>
    </fill>
    <fill>
      <patternFill patternType="gray125"/>
    </fill>
    <fill>
      <patternFill patternType="solid">
        <fgColor rgb="FFC6EFCE"/>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
    <xf numFmtId="0" fontId="0" fillId="0" borderId="0"/>
    <xf numFmtId="0" fontId="22" fillId="2" borderId="0" applyNumberFormat="0" applyBorder="0" applyAlignment="0" applyProtection="0"/>
    <xf numFmtId="0" fontId="3" fillId="0" borderId="0"/>
    <xf numFmtId="0" fontId="1" fillId="0" borderId="0"/>
    <xf numFmtId="0" fontId="16" fillId="0" borderId="0"/>
    <xf numFmtId="0" fontId="1" fillId="0" borderId="0"/>
    <xf numFmtId="0" fontId="21" fillId="0" borderId="0"/>
    <xf numFmtId="0" fontId="21" fillId="0" borderId="0"/>
    <xf numFmtId="0" fontId="21" fillId="0" borderId="0"/>
    <xf numFmtId="0" fontId="21" fillId="0" borderId="0"/>
    <xf numFmtId="0" fontId="1" fillId="0" borderId="0"/>
  </cellStyleXfs>
  <cellXfs count="534">
    <xf numFmtId="0" fontId="0" fillId="0" borderId="0" xfId="0"/>
    <xf numFmtId="44" fontId="8" fillId="0" borderId="2" xfId="0" applyNumberFormat="1" applyFont="1" applyFill="1" applyBorder="1" applyAlignment="1" applyProtection="1">
      <alignment vertical="top" wrapText="1"/>
      <protection locked="0"/>
    </xf>
    <xf numFmtId="44" fontId="8" fillId="0" borderId="2" xfId="3" applyNumberFormat="1" applyFont="1" applyFill="1" applyBorder="1" applyAlignment="1" applyProtection="1">
      <alignment vertical="top" wrapText="1"/>
      <protection locked="0"/>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23" fillId="3" borderId="2" xfId="0" applyFont="1" applyFill="1" applyBorder="1"/>
    <xf numFmtId="0" fontId="18" fillId="0" borderId="2" xfId="0" applyFont="1" applyFill="1" applyBorder="1" applyProtection="1">
      <protection locked="0"/>
    </xf>
    <xf numFmtId="0" fontId="1" fillId="0" borderId="0" xfId="0" applyFont="1"/>
    <xf numFmtId="0" fontId="19" fillId="0" borderId="0" xfId="0" applyFont="1" applyFill="1" applyBorder="1" applyAlignment="1">
      <alignment horizontal="left" vertical="center"/>
    </xf>
    <xf numFmtId="0" fontId="1" fillId="0" borderId="0" xfId="0" applyFont="1" applyFill="1" applyBorder="1"/>
    <xf numFmtId="0" fontId="1" fillId="0" borderId="0" xfId="0" applyFont="1" applyFill="1" applyBorder="1" applyAlignment="1">
      <alignment horizontal="center" vertical="center" wrapText="1"/>
    </xf>
    <xf numFmtId="0" fontId="11" fillId="0" borderId="2" xfId="0" applyFont="1" applyBorder="1" applyAlignment="1">
      <alignment horizontal="center"/>
    </xf>
    <xf numFmtId="3"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0" xfId="0" applyFont="1" applyAlignment="1">
      <alignment horizontal="center"/>
    </xf>
    <xf numFmtId="3" fontId="11" fillId="0" borderId="5"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xf>
    <xf numFmtId="0" fontId="10" fillId="0" borderId="2" xfId="0" applyFont="1" applyBorder="1" applyAlignment="1">
      <alignment horizontal="center"/>
    </xf>
    <xf numFmtId="0" fontId="19" fillId="4" borderId="2" xfId="0" applyFont="1" applyFill="1" applyBorder="1" applyAlignment="1">
      <alignment horizontal="right"/>
    </xf>
    <xf numFmtId="3" fontId="19" fillId="4" borderId="2" xfId="0" applyNumberFormat="1" applyFont="1" applyFill="1" applyBorder="1" applyAlignment="1">
      <alignment horizontal="right"/>
    </xf>
    <xf numFmtId="0" fontId="19" fillId="4" borderId="2" xfId="0" applyFont="1" applyFill="1" applyBorder="1" applyAlignment="1">
      <alignment wrapText="1"/>
    </xf>
    <xf numFmtId="165" fontId="19" fillId="4" borderId="2" xfId="0" applyNumberFormat="1" applyFont="1" applyFill="1" applyBorder="1" applyAlignment="1">
      <alignment horizontal="center"/>
    </xf>
    <xf numFmtId="0" fontId="1" fillId="0" borderId="0" xfId="0" applyFont="1" applyAlignment="1">
      <alignment horizontal="center"/>
    </xf>
    <xf numFmtId="0" fontId="1" fillId="0" borderId="0" xfId="0" applyFont="1" applyBorder="1"/>
    <xf numFmtId="0" fontId="1" fillId="4" borderId="2" xfId="0" applyFont="1" applyFill="1" applyBorder="1"/>
    <xf numFmtId="0" fontId="1" fillId="0" borderId="3" xfId="0" applyFont="1" applyBorder="1" applyAlignment="1">
      <alignment horizontal="center"/>
    </xf>
    <xf numFmtId="3"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2" xfId="0" applyFont="1" applyBorder="1"/>
    <xf numFmtId="0" fontId="1" fillId="0" borderId="2" xfId="0" applyFont="1" applyFill="1" applyBorder="1"/>
    <xf numFmtId="0" fontId="1" fillId="0" borderId="2" xfId="0" applyFont="1" applyFill="1" applyBorder="1" applyAlignment="1">
      <alignment wrapText="1"/>
    </xf>
    <xf numFmtId="165" fontId="1" fillId="0" borderId="2" xfId="0" applyNumberFormat="1" applyFont="1" applyBorder="1"/>
    <xf numFmtId="3" fontId="1" fillId="0" borderId="2" xfId="0" applyNumberFormat="1" applyFont="1" applyFill="1" applyBorder="1" applyAlignment="1">
      <alignment wrapText="1"/>
    </xf>
    <xf numFmtId="3" fontId="19" fillId="4" borderId="2" xfId="0" applyNumberFormat="1" applyFont="1" applyFill="1" applyBorder="1"/>
    <xf numFmtId="165" fontId="19" fillId="4" borderId="2" xfId="0" applyNumberFormat="1" applyFont="1" applyFill="1" applyBorder="1"/>
    <xf numFmtId="0" fontId="1" fillId="0" borderId="2" xfId="0" applyFont="1" applyBorder="1" applyAlignment="1">
      <alignment wrapText="1"/>
    </xf>
    <xf numFmtId="165" fontId="1" fillId="0" borderId="2" xfId="0" applyNumberFormat="1" applyFont="1" applyBorder="1" applyAlignment="1">
      <alignment horizontal="right"/>
    </xf>
    <xf numFmtId="0" fontId="1" fillId="4" borderId="8" xfId="0" applyFont="1" applyFill="1" applyBorder="1"/>
    <xf numFmtId="3" fontId="19" fillId="4" borderId="8" xfId="0" applyNumberFormat="1" applyFont="1" applyFill="1" applyBorder="1"/>
    <xf numFmtId="0" fontId="19" fillId="4" borderId="8" xfId="0" applyFont="1" applyFill="1" applyBorder="1" applyAlignment="1">
      <alignment wrapText="1"/>
    </xf>
    <xf numFmtId="165" fontId="19" fillId="4" borderId="8" xfId="0" applyNumberFormat="1" applyFont="1" applyFill="1" applyBorder="1"/>
    <xf numFmtId="0" fontId="1" fillId="4" borderId="9" xfId="0" applyFont="1" applyFill="1" applyBorder="1"/>
    <xf numFmtId="3" fontId="19" fillId="4" borderId="9" xfId="0" applyNumberFormat="1" applyFont="1" applyFill="1" applyBorder="1"/>
    <xf numFmtId="0" fontId="19" fillId="4" borderId="9" xfId="0" applyFont="1" applyFill="1" applyBorder="1" applyAlignment="1">
      <alignment wrapText="1"/>
    </xf>
    <xf numFmtId="165" fontId="19" fillId="4" borderId="9" xfId="0" applyNumberFormat="1" applyFont="1" applyFill="1" applyBorder="1"/>
    <xf numFmtId="3" fontId="1" fillId="0" borderId="0" xfId="0" applyNumberFormat="1" applyFont="1" applyBorder="1" applyAlignment="1">
      <alignment horizontal="left"/>
    </xf>
    <xf numFmtId="3" fontId="1" fillId="0" borderId="0" xfId="0" applyNumberFormat="1" applyFont="1"/>
    <xf numFmtId="0" fontId="6" fillId="0" borderId="0" xfId="0" applyFont="1" applyProtection="1">
      <protection locked="0"/>
    </xf>
    <xf numFmtId="0" fontId="8" fillId="0" borderId="0" xfId="0" applyFont="1" applyProtection="1">
      <protection locked="0"/>
    </xf>
    <xf numFmtId="44" fontId="8" fillId="0" borderId="2" xfId="0" applyNumberFormat="1" applyFont="1" applyBorder="1" applyAlignment="1" applyProtection="1">
      <alignment vertical="top" wrapText="1"/>
      <protection locked="0"/>
    </xf>
    <xf numFmtId="44" fontId="8" fillId="4" borderId="2" xfId="0" applyNumberFormat="1" applyFont="1" applyFill="1" applyBorder="1" applyAlignment="1" applyProtection="1">
      <alignment horizontal="right" vertical="top" wrapText="1"/>
      <protection locked="0"/>
    </xf>
    <xf numFmtId="0" fontId="8" fillId="0" borderId="0" xfId="0" applyFont="1" applyFill="1" applyBorder="1" applyProtection="1">
      <protection locked="0"/>
    </xf>
    <xf numFmtId="44" fontId="8" fillId="0" borderId="0" xfId="0" applyNumberFormat="1" applyFont="1" applyProtection="1">
      <protection locked="0"/>
    </xf>
    <xf numFmtId="44" fontId="7" fillId="4" borderId="1" xfId="0" applyNumberFormat="1" applyFont="1" applyFill="1" applyBorder="1" applyAlignment="1" applyProtection="1">
      <alignment horizontal="center" vertical="top" wrapText="1"/>
      <protection locked="0"/>
    </xf>
    <xf numFmtId="164" fontId="8" fillId="0" borderId="0" xfId="0" applyNumberFormat="1" applyFont="1" applyFill="1" applyBorder="1" applyAlignment="1" applyProtection="1">
      <alignment horizontal="center" vertical="top" wrapText="1"/>
      <protection locked="0"/>
    </xf>
    <xf numFmtId="0" fontId="6" fillId="0" borderId="0" xfId="0" applyFont="1" applyFill="1" applyBorder="1" applyProtection="1">
      <protection locked="0"/>
    </xf>
    <xf numFmtId="44" fontId="8" fillId="4" borderId="2" xfId="0" applyNumberFormat="1" applyFont="1" applyFill="1" applyBorder="1" applyAlignment="1" applyProtection="1">
      <alignment vertical="top" wrapText="1"/>
      <protection locked="0"/>
    </xf>
    <xf numFmtId="44" fontId="7" fillId="4" borderId="2" xfId="0" applyNumberFormat="1" applyFont="1" applyFill="1" applyBorder="1" applyAlignment="1" applyProtection="1">
      <alignment horizontal="center" vertical="top" wrapText="1"/>
      <protection locked="0"/>
    </xf>
    <xf numFmtId="44" fontId="8" fillId="0" borderId="2" xfId="0" applyNumberFormat="1" applyFont="1" applyBorder="1" applyAlignment="1" applyProtection="1">
      <protection locked="0"/>
    </xf>
    <xf numFmtId="44" fontId="8" fillId="0" borderId="10" xfId="0" applyNumberFormat="1" applyFont="1" applyBorder="1" applyAlignment="1" applyProtection="1">
      <protection locked="0"/>
    </xf>
    <xf numFmtId="44" fontId="8" fillId="0" borderId="2" xfId="0" applyNumberFormat="1" applyFont="1" applyFill="1" applyBorder="1" applyAlignment="1" applyProtection="1">
      <alignment vertical="center"/>
      <protection locked="0"/>
    </xf>
    <xf numFmtId="44" fontId="8" fillId="0" borderId="2" xfId="0" applyNumberFormat="1" applyFont="1" applyFill="1" applyBorder="1" applyProtection="1">
      <protection locked="0"/>
    </xf>
    <xf numFmtId="44" fontId="8" fillId="0" borderId="2" xfId="0" applyNumberFormat="1" applyFont="1" applyBorder="1" applyProtection="1">
      <protection locked="0"/>
    </xf>
    <xf numFmtId="44" fontId="7" fillId="4" borderId="1" xfId="0" applyNumberFormat="1" applyFont="1" applyFill="1" applyBorder="1" applyAlignment="1" applyProtection="1">
      <alignment vertical="top" wrapText="1"/>
      <protection locked="0"/>
    </xf>
    <xf numFmtId="44" fontId="8" fillId="0" borderId="1" xfId="0" applyNumberFormat="1" applyFont="1" applyBorder="1" applyAlignment="1" applyProtection="1">
      <protection locked="0"/>
    </xf>
    <xf numFmtId="44" fontId="8" fillId="0" borderId="9" xfId="0" applyNumberFormat="1" applyFont="1" applyBorder="1" applyAlignment="1" applyProtection="1">
      <protection locked="0"/>
    </xf>
    <xf numFmtId="44" fontId="8" fillId="0" borderId="2" xfId="0" applyNumberFormat="1" applyFont="1" applyBorder="1" applyAlignment="1" applyProtection="1">
      <alignment wrapText="1"/>
      <protection locked="0"/>
    </xf>
    <xf numFmtId="0" fontId="8" fillId="0" borderId="0" xfId="0" applyFont="1" applyFill="1" applyBorder="1" applyAlignment="1" applyProtection="1">
      <protection locked="0"/>
    </xf>
    <xf numFmtId="8" fontId="8" fillId="0" borderId="2" xfId="0" applyNumberFormat="1" applyFont="1" applyBorder="1" applyProtection="1">
      <protection locked="0"/>
    </xf>
    <xf numFmtId="8" fontId="8" fillId="0" borderId="2" xfId="0" applyNumberFormat="1" applyFont="1" applyBorder="1" applyAlignment="1" applyProtection="1">
      <alignment vertical="top" wrapText="1"/>
      <protection locked="0"/>
    </xf>
    <xf numFmtId="8" fontId="8" fillId="0" borderId="2" xfId="0" applyNumberFormat="1" applyFont="1" applyFill="1" applyBorder="1" applyAlignment="1" applyProtection="1">
      <alignment vertical="top" wrapText="1"/>
      <protection locked="0"/>
    </xf>
    <xf numFmtId="164" fontId="7" fillId="0" borderId="13" xfId="0" applyNumberFormat="1" applyFont="1" applyFill="1" applyBorder="1" applyAlignment="1" applyProtection="1">
      <alignment vertical="top" wrapText="1"/>
      <protection locked="0"/>
    </xf>
    <xf numFmtId="164" fontId="7" fillId="0" borderId="0" xfId="0" applyNumberFormat="1" applyFont="1" applyFill="1" applyBorder="1" applyAlignment="1" applyProtection="1">
      <alignment vertical="top" wrapText="1"/>
      <protection locked="0"/>
    </xf>
    <xf numFmtId="44" fontId="8" fillId="0" borderId="2" xfId="0" applyNumberFormat="1" applyFont="1" applyBorder="1" applyAlignment="1" applyProtection="1">
      <alignment vertical="center"/>
      <protection locked="0"/>
    </xf>
    <xf numFmtId="44" fontId="8" fillId="0" borderId="10" xfId="0" applyNumberFormat="1" applyFont="1" applyBorder="1" applyProtection="1">
      <protection locked="0"/>
    </xf>
    <xf numFmtId="44" fontId="8" fillId="0" borderId="2" xfId="3" applyNumberFormat="1" applyFont="1" applyBorder="1" applyAlignment="1" applyProtection="1">
      <alignment vertical="center"/>
      <protection locked="0"/>
    </xf>
    <xf numFmtId="44" fontId="8" fillId="0" borderId="9" xfId="0" applyNumberFormat="1" applyFont="1" applyBorder="1" applyAlignment="1" applyProtection="1">
      <alignment vertical="top" wrapText="1"/>
      <protection locked="0"/>
    </xf>
    <xf numFmtId="44" fontId="8" fillId="0" borderId="1" xfId="0" applyNumberFormat="1" applyFont="1" applyBorder="1" applyAlignment="1" applyProtection="1">
      <alignment vertical="top" wrapText="1"/>
      <protection locked="0"/>
    </xf>
    <xf numFmtId="44" fontId="8" fillId="0" borderId="10" xfId="0" applyNumberFormat="1" applyFont="1" applyFill="1" applyBorder="1" applyAlignment="1" applyProtection="1">
      <alignment vertical="top" wrapText="1"/>
      <protection locked="0"/>
    </xf>
    <xf numFmtId="44" fontId="8" fillId="0" borderId="10" xfId="0" applyNumberFormat="1" applyFont="1" applyBorder="1" applyAlignment="1" applyProtection="1">
      <alignment vertical="top" wrapText="1"/>
      <protection locked="0"/>
    </xf>
    <xf numFmtId="44" fontId="8" fillId="0" borderId="1" xfId="0" applyNumberFormat="1" applyFont="1" applyBorder="1" applyProtection="1">
      <protection locked="0"/>
    </xf>
    <xf numFmtId="0" fontId="20" fillId="0" borderId="13" xfId="0" applyFont="1" applyBorder="1" applyAlignment="1" applyProtection="1">
      <alignment wrapText="1"/>
      <protection locked="0"/>
    </xf>
    <xf numFmtId="44" fontId="8" fillId="0" borderId="0" xfId="0" applyNumberFormat="1" applyFont="1" applyBorder="1" applyAlignment="1" applyProtection="1">
      <alignment horizontal="right" vertical="top" wrapText="1"/>
      <protection locked="0"/>
    </xf>
    <xf numFmtId="44" fontId="8" fillId="0" borderId="2" xfId="0" applyNumberFormat="1" applyFont="1" applyBorder="1" applyAlignment="1" applyProtection="1">
      <alignment horizontal="right" vertical="top" wrapText="1"/>
      <protection locked="0"/>
    </xf>
    <xf numFmtId="44" fontId="8" fillId="0" borderId="8" xfId="0" applyNumberFormat="1" applyFont="1" applyFill="1" applyBorder="1" applyAlignment="1" applyProtection="1">
      <alignment horizontal="center" vertical="top" wrapText="1"/>
      <protection locked="0"/>
    </xf>
    <xf numFmtId="44" fontId="8" fillId="0" borderId="2" xfId="0" applyNumberFormat="1" applyFont="1" applyFill="1" applyBorder="1" applyAlignment="1" applyProtection="1">
      <alignment horizontal="center" vertical="top" wrapText="1"/>
      <protection locked="0"/>
    </xf>
    <xf numFmtId="44" fontId="8" fillId="0" borderId="0" xfId="0" applyNumberFormat="1" applyFont="1" applyAlignment="1" applyProtection="1">
      <protection locked="0"/>
    </xf>
    <xf numFmtId="44" fontId="12" fillId="0" borderId="2" xfId="0" applyNumberFormat="1" applyFont="1" applyBorder="1" applyAlignment="1" applyProtection="1">
      <protection locked="0"/>
    </xf>
    <xf numFmtId="44" fontId="12" fillId="0" borderId="12" xfId="0" applyNumberFormat="1" applyFont="1" applyFill="1" applyBorder="1" applyAlignment="1" applyProtection="1">
      <protection locked="0"/>
    </xf>
    <xf numFmtId="44" fontId="8" fillId="4" borderId="8" xfId="0" applyNumberFormat="1" applyFont="1" applyFill="1" applyBorder="1" applyAlignment="1" applyProtection="1">
      <alignment vertical="top" wrapText="1"/>
      <protection locked="0"/>
    </xf>
    <xf numFmtId="44" fontId="8" fillId="0" borderId="2" xfId="0" applyNumberFormat="1" applyFont="1" applyBorder="1" applyAlignment="1" applyProtection="1">
      <alignment vertical="center" wrapText="1"/>
      <protection locked="0"/>
    </xf>
    <xf numFmtId="44" fontId="8" fillId="0" borderId="2" xfId="0" applyNumberFormat="1" applyFont="1" applyBorder="1" applyAlignment="1" applyProtection="1">
      <alignment vertical="top"/>
      <protection locked="0"/>
    </xf>
    <xf numFmtId="44" fontId="8" fillId="0" borderId="0" xfId="0" applyNumberFormat="1" applyFont="1" applyAlignment="1" applyProtection="1">
      <alignment horizontal="right"/>
      <protection locked="0"/>
    </xf>
    <xf numFmtId="44" fontId="8" fillId="0" borderId="10" xfId="0" applyNumberFormat="1" applyFont="1" applyFill="1" applyBorder="1" applyProtection="1">
      <protection locked="0"/>
    </xf>
    <xf numFmtId="44" fontId="8" fillId="0" borderId="2" xfId="1" applyNumberFormat="1" applyFont="1" applyFill="1" applyBorder="1" applyAlignment="1" applyProtection="1">
      <alignment vertical="top"/>
      <protection locked="0"/>
    </xf>
    <xf numFmtId="44" fontId="8" fillId="0" borderId="1" xfId="0" applyNumberFormat="1" applyFont="1" applyFill="1" applyBorder="1" applyProtection="1">
      <protection locked="0"/>
    </xf>
    <xf numFmtId="44" fontId="8" fillId="0" borderId="2" xfId="1" applyNumberFormat="1" applyFont="1" applyFill="1" applyBorder="1" applyProtection="1">
      <protection locked="0"/>
    </xf>
    <xf numFmtId="44" fontId="8" fillId="0" borderId="12" xfId="0" applyNumberFormat="1" applyFont="1" applyFill="1" applyBorder="1" applyProtection="1">
      <protection locked="0"/>
    </xf>
    <xf numFmtId="44" fontId="8" fillId="0" borderId="9" xfId="1" applyNumberFormat="1" applyFont="1" applyFill="1" applyBorder="1" applyProtection="1">
      <protection locked="0"/>
    </xf>
    <xf numFmtId="44" fontId="8" fillId="0" borderId="8" xfId="1" applyNumberFormat="1" applyFont="1" applyFill="1" applyBorder="1" applyProtection="1">
      <protection locked="0"/>
    </xf>
    <xf numFmtId="44" fontId="8" fillId="0" borderId="8" xfId="0" applyNumberFormat="1" applyFont="1" applyFill="1" applyBorder="1" applyProtection="1">
      <protection locked="0"/>
    </xf>
    <xf numFmtId="0" fontId="7" fillId="0" borderId="0" xfId="0" applyFont="1" applyAlignment="1" applyProtection="1">
      <alignment vertical="top" wrapText="1"/>
      <protection locked="0"/>
    </xf>
    <xf numFmtId="0" fontId="6" fillId="0" borderId="0" xfId="0" applyFont="1" applyProtection="1"/>
    <xf numFmtId="44" fontId="8" fillId="0" borderId="2" xfId="0" applyNumberFormat="1" applyFont="1" applyBorder="1" applyAlignment="1" applyProtection="1">
      <alignment vertical="top" wrapText="1"/>
    </xf>
    <xf numFmtId="1" fontId="8" fillId="0" borderId="2" xfId="0" applyNumberFormat="1" applyFont="1" applyBorder="1" applyAlignment="1" applyProtection="1">
      <alignment vertical="top" wrapText="1"/>
    </xf>
    <xf numFmtId="0" fontId="8" fillId="0" borderId="0" xfId="0" applyFont="1" applyProtection="1"/>
    <xf numFmtId="0" fontId="8" fillId="0" borderId="0" xfId="0" applyFont="1" applyFill="1" applyBorder="1" applyProtection="1"/>
    <xf numFmtId="0" fontId="6" fillId="0" borderId="0" xfId="0" applyFont="1" applyFill="1" applyBorder="1" applyProtection="1"/>
    <xf numFmtId="8" fontId="8" fillId="0" borderId="2" xfId="0" applyNumberFormat="1" applyFont="1" applyBorder="1" applyAlignment="1" applyProtection="1">
      <alignment vertical="top" wrapText="1"/>
    </xf>
    <xf numFmtId="4" fontId="6" fillId="0" borderId="0" xfId="0" applyNumberFormat="1" applyFont="1" applyProtection="1">
      <protection locked="0"/>
    </xf>
    <xf numFmtId="4" fontId="8" fillId="0" borderId="0" xfId="0" applyNumberFormat="1" applyFont="1" applyProtection="1">
      <protection locked="0"/>
    </xf>
    <xf numFmtId="4" fontId="6" fillId="0" borderId="0" xfId="0" applyNumberFormat="1" applyFont="1" applyFill="1" applyBorder="1" applyProtection="1">
      <protection locked="0"/>
    </xf>
    <xf numFmtId="4" fontId="8" fillId="0" borderId="0" xfId="0" applyNumberFormat="1" applyFont="1" applyFill="1" applyBorder="1" applyProtection="1">
      <protection locked="0"/>
    </xf>
    <xf numFmtId="4" fontId="8" fillId="0" borderId="0" xfId="0" applyNumberFormat="1" applyFont="1" applyFill="1" applyBorder="1" applyAlignment="1" applyProtection="1">
      <protection locked="0"/>
    </xf>
    <xf numFmtId="4" fontId="7" fillId="0" borderId="0" xfId="0" applyNumberFormat="1" applyFont="1" applyFill="1" applyBorder="1" applyAlignment="1" applyProtection="1">
      <alignment vertical="top" wrapText="1"/>
      <protection locked="0"/>
    </xf>
    <xf numFmtId="4" fontId="8" fillId="0" borderId="2" xfId="0" applyNumberFormat="1" applyFont="1" applyBorder="1" applyProtection="1">
      <protection locked="0"/>
    </xf>
    <xf numFmtId="4" fontId="8" fillId="0" borderId="2" xfId="0" applyNumberFormat="1" applyFont="1" applyFill="1" applyBorder="1" applyProtection="1">
      <protection locked="0"/>
    </xf>
    <xf numFmtId="4" fontId="8" fillId="0" borderId="2" xfId="0" applyNumberFormat="1" applyFont="1" applyFill="1" applyBorder="1" applyAlignment="1" applyProtection="1">
      <protection locked="0"/>
    </xf>
    <xf numFmtId="0" fontId="9" fillId="0" borderId="2" xfId="10" applyFont="1" applyFill="1" applyBorder="1" applyProtection="1">
      <protection hidden="1"/>
    </xf>
    <xf numFmtId="0" fontId="9" fillId="0" borderId="9" xfId="10" applyFont="1" applyFill="1" applyBorder="1" applyProtection="1">
      <protection hidden="1"/>
    </xf>
    <xf numFmtId="1" fontId="8" fillId="0" borderId="2" xfId="0" applyNumberFormat="1" applyFont="1" applyBorder="1" applyAlignment="1" applyProtection="1">
      <alignment horizontal="right" vertical="top" wrapText="1"/>
    </xf>
    <xf numFmtId="8" fontId="8" fillId="0" borderId="2" xfId="0" applyNumberFormat="1" applyFont="1" applyBorder="1"/>
    <xf numFmtId="8" fontId="8" fillId="0" borderId="9" xfId="0" applyNumberFormat="1" applyFont="1" applyBorder="1"/>
    <xf numFmtId="44" fontId="8" fillId="0" borderId="2" xfId="0" applyNumberFormat="1" applyFont="1" applyFill="1" applyBorder="1" applyAlignment="1" applyProtection="1">
      <alignment vertical="top" wrapText="1"/>
    </xf>
    <xf numFmtId="1" fontId="8" fillId="0" borderId="2" xfId="0" applyNumberFormat="1" applyFont="1" applyFill="1" applyBorder="1" applyAlignment="1" applyProtection="1">
      <alignment vertical="top" wrapText="1"/>
    </xf>
    <xf numFmtId="44" fontId="8" fillId="0" borderId="10" xfId="0" applyNumberFormat="1" applyFont="1" applyBorder="1" applyAlignment="1" applyProtection="1">
      <alignment horizontal="right"/>
      <protection locked="0"/>
    </xf>
    <xf numFmtId="44" fontId="8" fillId="0" borderId="0" xfId="0" applyNumberFormat="1" applyFont="1" applyFill="1" applyBorder="1" applyProtection="1">
      <protection locked="0"/>
    </xf>
    <xf numFmtId="0" fontId="1" fillId="0" borderId="0" xfId="0" applyFont="1" applyFill="1" applyBorder="1" applyProtection="1">
      <protection locked="0"/>
    </xf>
    <xf numFmtId="44" fontId="8" fillId="0" borderId="9" xfId="0" applyNumberFormat="1" applyFont="1" applyBorder="1" applyAlignment="1" applyProtection="1">
      <alignment vertical="top" wrapText="1"/>
    </xf>
    <xf numFmtId="1" fontId="8" fillId="0" borderId="9" xfId="0" applyNumberFormat="1" applyFont="1" applyBorder="1" applyAlignment="1" applyProtection="1">
      <alignment vertical="top" wrapText="1"/>
    </xf>
    <xf numFmtId="0" fontId="8" fillId="0" borderId="17" xfId="0" applyFont="1" applyFill="1" applyBorder="1" applyProtection="1">
      <protection locked="0"/>
    </xf>
    <xf numFmtId="44" fontId="8" fillId="6" borderId="2" xfId="0" applyNumberFormat="1" applyFont="1" applyFill="1" applyBorder="1" applyAlignment="1" applyProtection="1">
      <alignment vertical="top" wrapText="1"/>
    </xf>
    <xf numFmtId="0" fontId="0" fillId="0" borderId="0" xfId="0" applyFill="1"/>
    <xf numFmtId="0" fontId="25" fillId="0" borderId="0" xfId="0" applyFont="1"/>
    <xf numFmtId="44" fontId="8" fillId="0" borderId="2" xfId="3" applyNumberFormat="1" applyFont="1" applyBorder="1" applyAlignment="1" applyProtection="1">
      <alignment vertical="top" wrapText="1"/>
      <protection locked="0"/>
    </xf>
    <xf numFmtId="0" fontId="8" fillId="0" borderId="0" xfId="0" applyFont="1" applyFill="1" applyBorder="1" applyAlignment="1" applyProtection="1">
      <alignment vertical="center"/>
      <protection locked="0"/>
    </xf>
    <xf numFmtId="44" fontId="8" fillId="0" borderId="2" xfId="0" applyNumberFormat="1" applyFont="1" applyBorder="1" applyAlignment="1" applyProtection="1">
      <alignment vertical="center" wrapText="1"/>
    </xf>
    <xf numFmtId="1" fontId="8" fillId="0" borderId="2" xfId="0" applyNumberFormat="1" applyFont="1" applyBorder="1" applyAlignment="1" applyProtection="1">
      <alignment vertical="center" wrapText="1"/>
    </xf>
    <xf numFmtId="0" fontId="9" fillId="6" borderId="0" xfId="10" applyFont="1" applyFill="1" applyProtection="1">
      <protection locked="0" hidden="1"/>
    </xf>
    <xf numFmtId="0" fontId="9" fillId="6" borderId="0" xfId="10" applyFont="1" applyFill="1" applyProtection="1">
      <protection locked="0"/>
    </xf>
    <xf numFmtId="0" fontId="8" fillId="6" borderId="0" xfId="0" applyFont="1" applyFill="1" applyProtection="1">
      <protection locked="0"/>
    </xf>
    <xf numFmtId="44" fontId="8" fillId="0" borderId="20" xfId="0" applyNumberFormat="1" applyFont="1" applyBorder="1" applyAlignment="1" applyProtection="1">
      <alignment vertical="top" wrapText="1"/>
    </xf>
    <xf numFmtId="0" fontId="1" fillId="0" borderId="0" xfId="0" applyFont="1" applyFill="1"/>
    <xf numFmtId="0" fontId="25" fillId="0" borderId="0" xfId="0" applyFont="1" applyFill="1"/>
    <xf numFmtId="0" fontId="26" fillId="0" borderId="0" xfId="0" applyFont="1" applyFill="1" applyBorder="1" applyProtection="1"/>
    <xf numFmtId="44" fontId="8" fillId="0" borderId="20" xfId="0" applyNumberFormat="1" applyFont="1" applyBorder="1" applyAlignment="1" applyProtection="1">
      <alignment vertical="top" wrapText="1"/>
      <protection locked="0"/>
    </xf>
    <xf numFmtId="44" fontId="8" fillId="4" borderId="20" xfId="0" applyNumberFormat="1" applyFont="1" applyFill="1" applyBorder="1" applyAlignment="1" applyProtection="1">
      <alignment vertical="top" wrapText="1"/>
      <protection locked="0"/>
    </xf>
    <xf numFmtId="0" fontId="18" fillId="5" borderId="2" xfId="0" applyFont="1" applyFill="1" applyBorder="1" applyAlignment="1" applyProtection="1">
      <alignment wrapText="1"/>
      <protection locked="0"/>
    </xf>
    <xf numFmtId="0" fontId="18" fillId="5" borderId="2" xfId="0" applyFont="1" applyFill="1" applyBorder="1" applyAlignment="1" applyProtection="1">
      <alignment horizontal="justify" vertical="justify"/>
      <protection locked="0"/>
    </xf>
    <xf numFmtId="44" fontId="8" fillId="0" borderId="2" xfId="0" applyNumberFormat="1" applyFont="1" applyFill="1" applyBorder="1" applyAlignment="1" applyProtection="1">
      <alignment horizontal="right" vertical="top" wrapText="1"/>
      <protection locked="0"/>
    </xf>
    <xf numFmtId="8" fontId="8" fillId="0" borderId="20" xfId="0" applyNumberFormat="1" applyFont="1" applyBorder="1" applyAlignment="1" applyProtection="1">
      <alignment vertical="top" wrapText="1"/>
      <protection locked="0"/>
    </xf>
    <xf numFmtId="8" fontId="8" fillId="0" borderId="20" xfId="0" applyNumberFormat="1" applyFont="1" applyFill="1" applyBorder="1" applyAlignment="1" applyProtection="1">
      <alignment vertical="top" wrapText="1"/>
      <protection locked="0"/>
    </xf>
    <xf numFmtId="44" fontId="8" fillId="5" borderId="2" xfId="0" applyNumberFormat="1" applyFont="1" applyFill="1" applyBorder="1" applyAlignment="1" applyProtection="1">
      <protection locked="0"/>
    </xf>
    <xf numFmtId="44" fontId="8" fillId="5" borderId="2" xfId="0" applyNumberFormat="1" applyFont="1" applyFill="1" applyBorder="1" applyAlignment="1" applyProtection="1">
      <alignment vertical="top" wrapText="1"/>
      <protection locked="0"/>
    </xf>
    <xf numFmtId="44" fontId="8" fillId="5" borderId="8" xfId="0" applyNumberFormat="1" applyFont="1" applyFill="1" applyBorder="1" applyAlignment="1" applyProtection="1">
      <alignment vertical="top" wrapText="1"/>
      <protection locked="0"/>
    </xf>
    <xf numFmtId="44" fontId="8" fillId="0" borderId="20" xfId="0" applyNumberFormat="1" applyFont="1" applyFill="1" applyBorder="1" applyAlignment="1" applyProtection="1">
      <alignment vertical="top" wrapText="1"/>
      <protection locked="0"/>
    </xf>
    <xf numFmtId="44" fontId="8" fillId="4" borderId="20" xfId="0" applyNumberFormat="1" applyFont="1" applyFill="1" applyBorder="1" applyAlignment="1" applyProtection="1">
      <alignment horizontal="right" vertical="top" wrapText="1"/>
      <protection locked="0"/>
    </xf>
    <xf numFmtId="44" fontId="8" fillId="0" borderId="20" xfId="0" applyNumberFormat="1" applyFont="1" applyBorder="1" applyAlignment="1" applyProtection="1">
      <alignment horizontal="right" vertical="top" wrapText="1"/>
      <protection locked="0"/>
    </xf>
    <xf numFmtId="44" fontId="8" fillId="0" borderId="8" xfId="0" applyNumberFormat="1" applyFont="1" applyBorder="1" applyAlignment="1" applyProtection="1">
      <alignment horizontal="center" vertical="top" wrapText="1"/>
      <protection locked="0"/>
    </xf>
    <xf numFmtId="44" fontId="8" fillId="0" borderId="20" xfId="1" applyNumberFormat="1" applyFont="1" applyFill="1" applyBorder="1" applyAlignment="1" applyProtection="1">
      <alignment vertical="top"/>
      <protection locked="0"/>
    </xf>
    <xf numFmtId="165" fontId="1" fillId="0" borderId="2" xfId="0" applyNumberFormat="1" applyFont="1" applyFill="1" applyBorder="1"/>
    <xf numFmtId="0" fontId="27" fillId="0" borderId="2" xfId="0" applyFont="1" applyBorder="1" applyAlignment="1">
      <alignment wrapText="1"/>
    </xf>
    <xf numFmtId="8" fontId="8" fillId="0" borderId="0" xfId="0" applyNumberFormat="1" applyFont="1" applyBorder="1" applyAlignment="1" applyProtection="1">
      <alignment vertical="top" wrapText="1"/>
    </xf>
    <xf numFmtId="44" fontId="8" fillId="0" borderId="0" xfId="0" applyNumberFormat="1" applyFont="1" applyBorder="1" applyAlignment="1" applyProtection="1">
      <alignment vertical="top" wrapText="1"/>
    </xf>
    <xf numFmtId="1" fontId="8" fillId="0" borderId="0" xfId="0" applyNumberFormat="1" applyFont="1" applyBorder="1" applyAlignment="1" applyProtection="1">
      <alignment vertical="top" wrapText="1"/>
    </xf>
    <xf numFmtId="0" fontId="8" fillId="0" borderId="0" xfId="0" applyFont="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20" xfId="0" applyFont="1" applyBorder="1" applyAlignment="1" applyProtection="1">
      <alignment horizontal="center" vertical="top" wrapText="1"/>
      <protection locked="0"/>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44" fontId="5" fillId="0" borderId="0" xfId="0" applyNumberFormat="1" applyFont="1" applyBorder="1" applyAlignment="1" applyProtection="1">
      <alignment horizontal="center" vertical="center"/>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vertical="center" wrapText="1"/>
    </xf>
    <xf numFmtId="0" fontId="8" fillId="0" borderId="2" xfId="0" applyFont="1" applyBorder="1" applyAlignment="1" applyProtection="1">
      <alignment horizontal="center" vertical="top" wrapText="1"/>
    </xf>
    <xf numFmtId="0" fontId="8" fillId="4" borderId="3" xfId="0" applyFont="1" applyFill="1" applyBorder="1" applyAlignment="1" applyProtection="1">
      <alignment vertical="top" wrapText="1"/>
    </xf>
    <xf numFmtId="0" fontId="8" fillId="4" borderId="1" xfId="0" applyFont="1" applyFill="1" applyBorder="1" applyAlignment="1" applyProtection="1">
      <alignment vertical="top" wrapText="1"/>
    </xf>
    <xf numFmtId="0" fontId="7" fillId="4" borderId="1" xfId="0" applyFont="1" applyFill="1" applyBorder="1" applyAlignment="1" applyProtection="1">
      <alignment vertical="top" wrapText="1"/>
    </xf>
    <xf numFmtId="0" fontId="8" fillId="4" borderId="2" xfId="0" applyFont="1" applyFill="1" applyBorder="1" applyAlignment="1" applyProtection="1">
      <alignment horizontal="center" vertical="top" wrapText="1"/>
    </xf>
    <xf numFmtId="49" fontId="10" fillId="0" borderId="2" xfId="0" applyNumberFormat="1" applyFont="1" applyFill="1" applyBorder="1" applyAlignment="1" applyProtection="1">
      <alignment horizontal="center" vertical="center"/>
    </xf>
    <xf numFmtId="0" fontId="9" fillId="0" borderId="0" xfId="10" applyFont="1" applyFill="1" applyProtection="1"/>
    <xf numFmtId="0" fontId="9" fillId="0" borderId="0" xfId="10" applyFont="1" applyFill="1" applyProtection="1">
      <protection hidden="1"/>
    </xf>
    <xf numFmtId="44" fontId="8" fillId="0" borderId="0" xfId="0" applyNumberFormat="1" applyFont="1" applyProtection="1"/>
    <xf numFmtId="0" fontId="8" fillId="4" borderId="7" xfId="0" applyFont="1" applyFill="1" applyBorder="1" applyAlignment="1" applyProtection="1">
      <alignment vertical="top" wrapText="1"/>
    </xf>
    <xf numFmtId="0" fontId="7" fillId="4" borderId="3" xfId="0" applyFont="1" applyFill="1" applyBorder="1" applyAlignment="1" applyProtection="1">
      <alignment vertical="top" wrapText="1"/>
    </xf>
    <xf numFmtId="0" fontId="8" fillId="4" borderId="7" xfId="0" applyFont="1" applyFill="1" applyBorder="1" applyAlignment="1" applyProtection="1">
      <alignment horizontal="center" vertical="top" wrapText="1"/>
    </xf>
    <xf numFmtId="0" fontId="9" fillId="0" borderId="2" xfId="10" applyFont="1" applyFill="1" applyBorder="1" applyAlignment="1" applyProtection="1"/>
    <xf numFmtId="0" fontId="9" fillId="0" borderId="2" xfId="10" applyFont="1" applyFill="1" applyBorder="1" applyAlignment="1" applyProtection="1">
      <alignment horizontal="center"/>
      <protection hidden="1"/>
    </xf>
    <xf numFmtId="0" fontId="8" fillId="0" borderId="0" xfId="0" applyFont="1" applyAlignment="1" applyProtection="1">
      <alignment horizontal="left" vertical="top" wrapText="1"/>
    </xf>
    <xf numFmtId="0" fontId="8" fillId="5" borderId="1" xfId="0" applyFont="1" applyFill="1" applyBorder="1" applyAlignment="1" applyProtection="1">
      <alignment horizontal="center" vertical="top" wrapText="1"/>
    </xf>
    <xf numFmtId="0" fontId="8" fillId="0" borderId="19" xfId="0" applyFont="1" applyFill="1" applyBorder="1" applyAlignment="1" applyProtection="1">
      <alignment horizontal="left" vertical="top" wrapText="1"/>
    </xf>
    <xf numFmtId="0" fontId="8" fillId="5" borderId="0" xfId="0" applyFont="1" applyFill="1" applyBorder="1" applyAlignment="1" applyProtection="1">
      <alignment horizontal="center" wrapText="1"/>
    </xf>
    <xf numFmtId="0" fontId="8" fillId="5" borderId="2" xfId="0" applyFont="1" applyFill="1" applyBorder="1" applyAlignment="1" applyProtection="1">
      <alignment horizontal="center" vertical="top" wrapText="1"/>
    </xf>
    <xf numFmtId="0" fontId="8" fillId="5" borderId="8" xfId="0" applyFont="1" applyFill="1" applyBorder="1" applyAlignment="1" applyProtection="1">
      <alignment horizontal="center" vertical="top" wrapText="1"/>
    </xf>
    <xf numFmtId="0" fontId="8" fillId="4" borderId="10" xfId="0" applyFont="1" applyFill="1" applyBorder="1" applyAlignment="1" applyProtection="1">
      <alignment vertical="top" wrapText="1"/>
    </xf>
    <xf numFmtId="0" fontId="8" fillId="0" borderId="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9" fillId="0" borderId="3" xfId="10" applyFont="1" applyFill="1" applyBorder="1" applyProtection="1"/>
    <xf numFmtId="0" fontId="9" fillId="0" borderId="1" xfId="10" applyFont="1" applyFill="1" applyBorder="1" applyProtection="1">
      <protection hidden="1"/>
    </xf>
    <xf numFmtId="0" fontId="9" fillId="0" borderId="1" xfId="10" applyFont="1" applyFill="1" applyBorder="1" applyAlignment="1" applyProtection="1">
      <alignment horizontal="center"/>
      <protection hidden="1"/>
    </xf>
    <xf numFmtId="44" fontId="8" fillId="0" borderId="10" xfId="0" applyNumberFormat="1" applyFont="1" applyBorder="1" applyAlignment="1" applyProtection="1"/>
    <xf numFmtId="0" fontId="9" fillId="0" borderId="11" xfId="10" applyFont="1" applyFill="1" applyBorder="1" applyProtection="1"/>
    <xf numFmtId="0" fontId="9" fillId="0" borderId="12" xfId="10" applyFont="1" applyFill="1" applyBorder="1" applyAlignment="1" applyProtection="1">
      <alignment horizontal="center"/>
      <protection hidden="1"/>
    </xf>
    <xf numFmtId="0" fontId="9" fillId="0" borderId="13" xfId="10" quotePrefix="1" applyFont="1" applyFill="1" applyBorder="1" applyProtection="1"/>
    <xf numFmtId="0" fontId="9" fillId="0" borderId="14" xfId="10" quotePrefix="1" applyFont="1" applyFill="1" applyBorder="1" applyProtection="1"/>
    <xf numFmtId="0" fontId="9" fillId="0" borderId="3" xfId="10" applyFont="1" applyFill="1" applyBorder="1" applyAlignment="1" applyProtection="1">
      <alignment horizontal="left" wrapText="1"/>
    </xf>
    <xf numFmtId="0" fontId="9" fillId="0" borderId="1" xfId="10" applyFont="1" applyFill="1" applyBorder="1" applyAlignment="1" applyProtection="1">
      <alignment horizontal="left" wrapText="1"/>
    </xf>
    <xf numFmtId="0" fontId="8" fillId="0" borderId="15" xfId="0" applyFont="1" applyBorder="1" applyAlignment="1" applyProtection="1">
      <alignment horizontal="center" vertical="top" wrapText="1"/>
    </xf>
    <xf numFmtId="0" fontId="8" fillId="0" borderId="12" xfId="0" applyFont="1" applyBorder="1" applyAlignment="1" applyProtection="1">
      <alignment vertical="top" wrapText="1"/>
    </xf>
    <xf numFmtId="0" fontId="7" fillId="4" borderId="2" xfId="0" applyFont="1" applyFill="1" applyBorder="1" applyAlignment="1" applyProtection="1">
      <alignment vertical="top" wrapText="1"/>
    </xf>
    <xf numFmtId="0" fontId="8" fillId="0" borderId="1" xfId="0" applyFont="1" applyBorder="1" applyAlignment="1" applyProtection="1">
      <alignment horizontal="center" vertical="top" wrapText="1"/>
    </xf>
    <xf numFmtId="0" fontId="8" fillId="0" borderId="2" xfId="0" applyFont="1" applyFill="1" applyBorder="1" applyAlignment="1" applyProtection="1">
      <alignment horizontal="center"/>
    </xf>
    <xf numFmtId="0" fontId="7" fillId="4" borderId="10" xfId="0" applyFont="1" applyFill="1" applyBorder="1" applyAlignment="1" applyProtection="1">
      <alignment vertical="top" wrapText="1"/>
    </xf>
    <xf numFmtId="0" fontId="4" fillId="0" borderId="3" xfId="10" applyFont="1" applyFill="1" applyBorder="1" applyProtection="1"/>
    <xf numFmtId="0" fontId="9" fillId="0" borderId="7" xfId="10" applyFont="1" applyFill="1" applyBorder="1" applyProtection="1">
      <protection hidden="1"/>
    </xf>
    <xf numFmtId="0" fontId="12" fillId="0" borderId="3" xfId="10" applyFont="1" applyFill="1" applyBorder="1" applyProtection="1"/>
    <xf numFmtId="0" fontId="12" fillId="5" borderId="3" xfId="10" applyFont="1" applyFill="1" applyBorder="1" applyProtection="1"/>
    <xf numFmtId="0" fontId="9" fillId="5" borderId="1" xfId="10" applyFont="1" applyFill="1" applyBorder="1" applyProtection="1">
      <protection hidden="1"/>
    </xf>
    <xf numFmtId="0" fontId="12" fillId="5" borderId="3" xfId="10" applyFont="1" applyFill="1" applyBorder="1" applyAlignment="1" applyProtection="1">
      <alignment horizontal="left"/>
    </xf>
    <xf numFmtId="0" fontId="12" fillId="5" borderId="1" xfId="10" applyFont="1" applyFill="1" applyBorder="1" applyAlignment="1" applyProtection="1">
      <alignment horizontal="left"/>
    </xf>
    <xf numFmtId="0" fontId="12" fillId="5" borderId="3" xfId="10" applyFont="1" applyFill="1" applyBorder="1" applyAlignment="1" applyProtection="1"/>
    <xf numFmtId="0" fontId="12" fillId="5" borderId="1" xfId="10" applyFont="1" applyFill="1" applyBorder="1" applyAlignment="1" applyProtection="1">
      <alignment horizontal="right"/>
    </xf>
    <xf numFmtId="0" fontId="7" fillId="4" borderId="12" xfId="0" applyFont="1" applyFill="1" applyBorder="1" applyAlignment="1" applyProtection="1">
      <alignment vertical="top" wrapText="1"/>
    </xf>
    <xf numFmtId="0" fontId="8" fillId="0" borderId="1" xfId="0" applyFont="1" applyFill="1" applyBorder="1" applyAlignment="1" applyProtection="1">
      <alignment horizontal="center" vertical="top" wrapText="1"/>
    </xf>
    <xf numFmtId="0" fontId="9" fillId="0" borderId="2" xfId="10" applyFont="1" applyFill="1" applyBorder="1" applyProtection="1"/>
    <xf numFmtId="0" fontId="9" fillId="0" borderId="8" xfId="10" applyFont="1" applyFill="1" applyBorder="1" applyProtection="1"/>
    <xf numFmtId="0" fontId="9" fillId="0" borderId="8" xfId="10" applyFont="1" applyFill="1" applyBorder="1" applyProtection="1">
      <protection hidden="1"/>
    </xf>
    <xf numFmtId="49" fontId="10" fillId="0" borderId="2" xfId="0" applyNumberFormat="1" applyFont="1" applyFill="1" applyBorder="1" applyAlignment="1" applyProtection="1">
      <alignment vertical="center"/>
    </xf>
    <xf numFmtId="0" fontId="8" fillId="0" borderId="2" xfId="0" applyFont="1" applyBorder="1" applyAlignment="1" applyProtection="1">
      <alignment horizontal="center" wrapText="1"/>
    </xf>
    <xf numFmtId="0" fontId="8" fillId="0" borderId="8" xfId="0" applyFont="1" applyBorder="1" applyAlignment="1" applyProtection="1">
      <alignment horizontal="center" wrapText="1"/>
    </xf>
    <xf numFmtId="0" fontId="8" fillId="0" borderId="16" xfId="0" applyFont="1" applyBorder="1" applyAlignment="1" applyProtection="1">
      <alignment horizontal="center" wrapText="1"/>
    </xf>
    <xf numFmtId="0" fontId="8" fillId="0" borderId="9" xfId="0" applyFont="1" applyBorder="1" applyAlignment="1" applyProtection="1">
      <alignment horizontal="center" wrapText="1"/>
    </xf>
    <xf numFmtId="0" fontId="8" fillId="0" borderId="2" xfId="0" applyFont="1" applyFill="1" applyBorder="1" applyAlignment="1" applyProtection="1">
      <alignment horizontal="center" vertical="top" wrapText="1"/>
    </xf>
    <xf numFmtId="0" fontId="8" fillId="0" borderId="2"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8" xfId="0" applyFont="1" applyBorder="1" applyAlignment="1" applyProtection="1">
      <alignment vertical="top" wrapText="1"/>
    </xf>
    <xf numFmtId="0" fontId="8" fillId="0" borderId="1" xfId="0" applyFont="1" applyFill="1" applyBorder="1" applyAlignment="1" applyProtection="1">
      <alignment vertical="top" wrapText="1"/>
    </xf>
    <xf numFmtId="0" fontId="8" fillId="0" borderId="1" xfId="0" applyFont="1" applyBorder="1" applyAlignment="1" applyProtection="1">
      <alignment vertical="top" wrapText="1"/>
    </xf>
    <xf numFmtId="0" fontId="8" fillId="0" borderId="13" xfId="0" applyFont="1" applyFill="1" applyBorder="1" applyAlignment="1" applyProtection="1">
      <alignment horizontal="center" vertical="top" wrapText="1"/>
    </xf>
    <xf numFmtId="0" fontId="8" fillId="0" borderId="14" xfId="0" applyFont="1" applyFill="1" applyBorder="1" applyAlignment="1" applyProtection="1">
      <alignment horizontal="center" vertical="top" wrapText="1"/>
    </xf>
    <xf numFmtId="0" fontId="8" fillId="0" borderId="2" xfId="0" applyFont="1" applyFill="1" applyBorder="1" applyAlignment="1" applyProtection="1">
      <alignment vertical="top" wrapText="1"/>
    </xf>
    <xf numFmtId="0" fontId="9" fillId="0" borderId="3" xfId="10" applyFont="1" applyFill="1" applyBorder="1" applyAlignment="1" applyProtection="1">
      <alignment wrapText="1"/>
    </xf>
    <xf numFmtId="0" fontId="9" fillId="0" borderId="1" xfId="10" applyFont="1" applyFill="1" applyBorder="1" applyAlignment="1" applyProtection="1">
      <alignment wrapText="1"/>
    </xf>
    <xf numFmtId="0" fontId="8" fillId="0" borderId="3" xfId="10" applyFont="1" applyFill="1" applyBorder="1" applyAlignment="1" applyProtection="1">
      <alignment wrapText="1"/>
    </xf>
    <xf numFmtId="0" fontId="8" fillId="0" borderId="1" xfId="10" applyFont="1" applyFill="1" applyBorder="1" applyAlignment="1" applyProtection="1">
      <alignment horizontal="right" wrapText="1"/>
    </xf>
    <xf numFmtId="0" fontId="9" fillId="0" borderId="3" xfId="10" applyFont="1" applyFill="1" applyBorder="1" applyAlignment="1" applyProtection="1">
      <alignment horizontal="left"/>
    </xf>
    <xf numFmtId="0" fontId="9" fillId="0" borderId="1" xfId="10" applyFont="1" applyFill="1" applyBorder="1" applyAlignment="1" applyProtection="1">
      <alignment horizontal="right"/>
      <protection hidden="1"/>
    </xf>
    <xf numFmtId="0" fontId="8" fillId="0" borderId="0" xfId="0" applyFont="1" applyAlignment="1" applyProtection="1">
      <alignment horizontal="right"/>
    </xf>
    <xf numFmtId="0" fontId="28" fillId="0" borderId="0" xfId="10" applyFont="1" applyFill="1" applyProtection="1"/>
    <xf numFmtId="0" fontId="9" fillId="0" borderId="10" xfId="10" applyFont="1" applyFill="1" applyBorder="1" applyProtection="1"/>
    <xf numFmtId="0" fontId="9" fillId="0" borderId="1" xfId="10" applyFont="1" applyFill="1" applyBorder="1" applyProtection="1"/>
    <xf numFmtId="0" fontId="7" fillId="0" borderId="0" xfId="0" applyFont="1" applyAlignment="1" applyProtection="1">
      <alignment vertical="top" wrapText="1"/>
    </xf>
    <xf numFmtId="0" fontId="8" fillId="0" borderId="0" xfId="0" applyFont="1" applyAlignment="1" applyProtection="1">
      <alignment vertical="top" wrapText="1"/>
    </xf>
    <xf numFmtId="0" fontId="7" fillId="4" borderId="20" xfId="0" applyFont="1" applyFill="1" applyBorder="1" applyAlignment="1" applyProtection="1">
      <alignment horizontal="left" vertical="center" wrapText="1"/>
    </xf>
    <xf numFmtId="0" fontId="7" fillId="4" borderId="1" xfId="0" applyFont="1" applyFill="1" applyBorder="1" applyAlignment="1" applyProtection="1">
      <alignment vertical="center" wrapText="1"/>
    </xf>
    <xf numFmtId="0" fontId="8" fillId="0" borderId="2" xfId="0" applyFont="1" applyFill="1" applyBorder="1" applyAlignment="1" applyProtection="1">
      <alignment horizontal="center" vertical="center"/>
    </xf>
    <xf numFmtId="0" fontId="8" fillId="0" borderId="8" xfId="0" applyFont="1" applyFill="1" applyBorder="1" applyAlignment="1" applyProtection="1">
      <alignment horizontal="left" vertical="top" wrapText="1"/>
    </xf>
    <xf numFmtId="0" fontId="9" fillId="0" borderId="21" xfId="10" applyFont="1" applyFill="1" applyBorder="1" applyProtection="1"/>
    <xf numFmtId="0" fontId="9" fillId="0" borderId="3" xfId="10" applyFont="1" applyFill="1" applyBorder="1" applyAlignment="1" applyProtection="1">
      <alignment horizontal="justify" vertical="justify"/>
    </xf>
    <xf numFmtId="0" fontId="28" fillId="0" borderId="0" xfId="10" applyFont="1" applyFill="1" applyAlignment="1" applyProtection="1">
      <alignment horizontal="left"/>
    </xf>
    <xf numFmtId="0" fontId="29" fillId="0" borderId="0" xfId="0" applyFont="1" applyProtection="1"/>
    <xf numFmtId="0" fontId="8" fillId="0" borderId="18" xfId="0" applyFont="1" applyBorder="1" applyAlignment="1" applyProtection="1">
      <alignment horizontal="left" vertical="top" wrapText="1"/>
    </xf>
    <xf numFmtId="0" fontId="8" fillId="0" borderId="10" xfId="0" applyFont="1" applyBorder="1" applyAlignment="1" applyProtection="1">
      <alignment vertical="top" wrapText="1"/>
    </xf>
    <xf numFmtId="0" fontId="8" fillId="0" borderId="10"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7" fillId="4" borderId="11" xfId="0" applyFont="1" applyFill="1" applyBorder="1" applyAlignment="1" applyProtection="1">
      <alignment vertical="top" wrapText="1"/>
    </xf>
    <xf numFmtId="0" fontId="8" fillId="4" borderId="16" xfId="0" applyFont="1" applyFill="1" applyBorder="1" applyAlignment="1" applyProtection="1">
      <alignment horizontal="center" vertical="top" wrapText="1"/>
    </xf>
    <xf numFmtId="0" fontId="8" fillId="0" borderId="3" xfId="0" applyFont="1" applyBorder="1" applyAlignment="1" applyProtection="1">
      <alignment vertical="top" wrapText="1"/>
    </xf>
    <xf numFmtId="0" fontId="8" fillId="0" borderId="14" xfId="0" applyFont="1" applyFill="1" applyBorder="1" applyAlignment="1" applyProtection="1">
      <alignment vertical="top" wrapText="1"/>
    </xf>
    <xf numFmtId="0" fontId="8" fillId="0" borderId="10" xfId="0" applyFont="1" applyFill="1" applyBorder="1" applyAlignment="1" applyProtection="1">
      <alignment horizontal="center" vertical="top" wrapText="1"/>
    </xf>
    <xf numFmtId="0" fontId="8" fillId="0" borderId="11" xfId="0" applyFont="1" applyBorder="1" applyAlignment="1" applyProtection="1">
      <alignment vertical="top" wrapText="1"/>
    </xf>
    <xf numFmtId="0" fontId="8" fillId="0" borderId="12" xfId="0" applyFont="1" applyBorder="1" applyAlignment="1" applyProtection="1">
      <alignment horizontal="center" vertical="top" wrapText="1"/>
    </xf>
    <xf numFmtId="0" fontId="9" fillId="0" borderId="14" xfId="10" applyFont="1" applyFill="1" applyBorder="1" applyProtection="1"/>
    <xf numFmtId="0" fontId="9" fillId="0" borderId="10" xfId="10" applyFont="1" applyFill="1" applyBorder="1" applyAlignment="1" applyProtection="1">
      <alignment horizontal="center"/>
      <protection hidden="1"/>
    </xf>
    <xf numFmtId="0" fontId="4" fillId="0" borderId="3" xfId="10" applyFont="1" applyFill="1" applyBorder="1" applyAlignment="1" applyProtection="1">
      <alignment wrapText="1"/>
    </xf>
    <xf numFmtId="0" fontId="9" fillId="0" borderId="10" xfId="10" applyFont="1" applyFill="1" applyBorder="1" applyProtection="1">
      <protection hidden="1"/>
    </xf>
    <xf numFmtId="0" fontId="9" fillId="0" borderId="17" xfId="10" applyFont="1" applyFill="1" applyBorder="1" applyProtection="1">
      <protection hidden="1"/>
    </xf>
    <xf numFmtId="44" fontId="8" fillId="0" borderId="0" xfId="0" applyNumberFormat="1" applyFont="1" applyBorder="1" applyProtection="1"/>
    <xf numFmtId="0" fontId="9" fillId="0" borderId="0" xfId="10" applyFont="1" applyFill="1" applyBorder="1" applyProtection="1"/>
    <xf numFmtId="0" fontId="9" fillId="0" borderId="0" xfId="10" applyFont="1" applyFill="1" applyBorder="1" applyProtection="1">
      <protection hidden="1"/>
    </xf>
    <xf numFmtId="49" fontId="10" fillId="0" borderId="0" xfId="0" applyNumberFormat="1" applyFont="1" applyBorder="1" applyAlignment="1" applyProtection="1">
      <alignment horizontal="left" vertical="center"/>
    </xf>
    <xf numFmtId="0" fontId="11" fillId="0" borderId="0" xfId="0" applyFont="1" applyBorder="1" applyAlignment="1" applyProtection="1">
      <alignment vertical="top" wrapText="1"/>
    </xf>
    <xf numFmtId="0" fontId="8" fillId="0" borderId="0" xfId="0" applyFont="1" applyBorder="1" applyAlignment="1" applyProtection="1">
      <alignment vertical="top" wrapText="1"/>
    </xf>
    <xf numFmtId="0" fontId="8" fillId="0" borderId="8" xfId="0" applyFont="1" applyFill="1" applyBorder="1" applyAlignment="1" applyProtection="1">
      <alignment horizontal="center" vertical="top" wrapText="1"/>
    </xf>
    <xf numFmtId="0" fontId="8" fillId="0" borderId="2" xfId="0" applyFont="1" applyBorder="1" applyProtection="1"/>
    <xf numFmtId="0" fontId="1" fillId="0" borderId="0" xfId="0" applyFont="1" applyBorder="1" applyAlignment="1" applyProtection="1">
      <alignment vertical="top" wrapText="1"/>
    </xf>
    <xf numFmtId="0" fontId="12" fillId="0" borderId="11" xfId="10" applyFont="1" applyFill="1" applyBorder="1" applyAlignment="1" applyProtection="1">
      <alignment horizontal="left"/>
    </xf>
    <xf numFmtId="0" fontId="12" fillId="0" borderId="2" xfId="10" applyFont="1" applyFill="1" applyBorder="1" applyAlignment="1" applyProtection="1">
      <alignment horizontal="left" vertical="justify"/>
    </xf>
    <xf numFmtId="0" fontId="12" fillId="0" borderId="12" xfId="10" applyFont="1" applyFill="1" applyBorder="1" applyAlignment="1" applyProtection="1">
      <alignment horizontal="left"/>
    </xf>
    <xf numFmtId="0" fontId="14" fillId="0" borderId="14" xfId="0" applyFont="1" applyBorder="1" applyAlignment="1" applyProtection="1">
      <alignment horizontal="left" wrapText="1"/>
    </xf>
    <xf numFmtId="0" fontId="14" fillId="0" borderId="10" xfId="0" applyFont="1" applyBorder="1" applyAlignment="1" applyProtection="1">
      <alignment horizontal="left" wrapText="1"/>
    </xf>
    <xf numFmtId="0" fontId="7" fillId="4" borderId="8" xfId="0" applyFont="1" applyFill="1" applyBorder="1" applyAlignment="1" applyProtection="1">
      <alignment vertical="center" wrapText="1"/>
    </xf>
    <xf numFmtId="0" fontId="8" fillId="0" borderId="0" xfId="0" applyFont="1" applyBorder="1" applyAlignment="1" applyProtection="1">
      <alignment horizontal="center"/>
    </xf>
    <xf numFmtId="0" fontId="8" fillId="0" borderId="0" xfId="0" applyFont="1" applyFill="1" applyBorder="1" applyAlignment="1" applyProtection="1">
      <alignment horizontal="center"/>
    </xf>
    <xf numFmtId="0" fontId="7" fillId="4" borderId="8" xfId="0" applyFont="1" applyFill="1" applyBorder="1" applyAlignment="1" applyProtection="1">
      <alignment vertical="top" wrapText="1"/>
    </xf>
    <xf numFmtId="0" fontId="8" fillId="4" borderId="8" xfId="0" applyFont="1" applyFill="1" applyBorder="1" applyAlignment="1" applyProtection="1">
      <alignment horizontal="center" vertical="top" wrapText="1"/>
    </xf>
    <xf numFmtId="0" fontId="9" fillId="0" borderId="2" xfId="10" applyFont="1" applyFill="1" applyBorder="1" applyAlignment="1" applyProtection="1">
      <alignment wrapText="1"/>
    </xf>
    <xf numFmtId="0" fontId="9" fillId="0" borderId="2" xfId="10" applyFont="1" applyFill="1" applyBorder="1" applyAlignment="1" applyProtection="1">
      <alignment horizontal="center" vertical="top"/>
      <protection hidden="1"/>
    </xf>
    <xf numFmtId="0" fontId="8" fillId="4" borderId="11" xfId="0" applyFont="1" applyFill="1" applyBorder="1" applyAlignment="1" applyProtection="1">
      <alignment vertical="top" wrapText="1"/>
    </xf>
    <xf numFmtId="0" fontId="8" fillId="4" borderId="16" xfId="0" applyFont="1" applyFill="1" applyBorder="1" applyAlignment="1" applyProtection="1">
      <alignment vertical="top" wrapText="1"/>
    </xf>
    <xf numFmtId="0" fontId="8" fillId="5" borderId="11" xfId="0" applyFont="1" applyFill="1" applyBorder="1" applyAlignment="1" applyProtection="1"/>
    <xf numFmtId="0" fontId="9" fillId="0" borderId="7" xfId="10" applyFont="1" applyFill="1" applyBorder="1" applyAlignment="1" applyProtection="1">
      <alignment wrapText="1"/>
    </xf>
    <xf numFmtId="0" fontId="8" fillId="5" borderId="13" xfId="0" applyFont="1" applyFill="1" applyBorder="1" applyAlignment="1" applyProtection="1"/>
    <xf numFmtId="0" fontId="9" fillId="0" borderId="7" xfId="10" applyFont="1" applyFill="1" applyBorder="1" applyAlignment="1" applyProtection="1">
      <alignment vertical="top" wrapText="1"/>
    </xf>
    <xf numFmtId="0" fontId="8" fillId="5" borderId="13" xfId="0" applyFont="1" applyFill="1" applyBorder="1" applyProtection="1"/>
    <xf numFmtId="0" fontId="9" fillId="5" borderId="18" xfId="10" applyFont="1" applyFill="1" applyBorder="1" applyProtection="1"/>
    <xf numFmtId="0" fontId="9" fillId="5" borderId="16" xfId="10" applyFont="1" applyFill="1" applyBorder="1" applyProtection="1"/>
    <xf numFmtId="0" fontId="9" fillId="5" borderId="12" xfId="10" applyFont="1" applyFill="1" applyBorder="1" applyProtection="1">
      <protection hidden="1"/>
    </xf>
    <xf numFmtId="0" fontId="8" fillId="5" borderId="14" xfId="0" applyFont="1" applyFill="1" applyBorder="1" applyProtection="1"/>
    <xf numFmtId="0" fontId="9" fillId="5" borderId="10" xfId="10" applyFont="1" applyFill="1" applyBorder="1" applyProtection="1"/>
    <xf numFmtId="0" fontId="9" fillId="5" borderId="7" xfId="10" applyFont="1" applyFill="1" applyBorder="1" applyProtection="1"/>
    <xf numFmtId="0" fontId="9" fillId="5" borderId="0" xfId="10" applyFont="1" applyFill="1" applyProtection="1"/>
    <xf numFmtId="0" fontId="9" fillId="5" borderId="0" xfId="10" applyFont="1" applyFill="1" applyProtection="1">
      <protection hidden="1"/>
    </xf>
    <xf numFmtId="44" fontId="8" fillId="5" borderId="0" xfId="0" applyNumberFormat="1" applyFont="1" applyFill="1" applyProtection="1"/>
    <xf numFmtId="0" fontId="9" fillId="0" borderId="0" xfId="10" applyFont="1" applyFill="1" applyAlignment="1" applyProtection="1">
      <alignment wrapText="1"/>
      <protection hidden="1"/>
    </xf>
    <xf numFmtId="0" fontId="8" fillId="0" borderId="1" xfId="0" applyFont="1" applyFill="1" applyBorder="1" applyAlignment="1" applyProtection="1">
      <alignment horizontal="center"/>
    </xf>
    <xf numFmtId="0" fontId="8" fillId="0" borderId="8" xfId="0" applyFont="1" applyFill="1" applyBorder="1" applyAlignment="1" applyProtection="1">
      <alignment horizontal="left" vertical="top"/>
    </xf>
    <xf numFmtId="0" fontId="7" fillId="4" borderId="18" xfId="0" applyFont="1" applyFill="1" applyBorder="1" applyAlignment="1" applyProtection="1">
      <alignment vertical="top" wrapText="1"/>
    </xf>
    <xf numFmtId="0" fontId="8" fillId="0" borderId="1" xfId="3" applyFont="1" applyFill="1" applyBorder="1" applyAlignment="1" applyProtection="1">
      <alignment horizontal="center" vertical="top" wrapText="1"/>
    </xf>
    <xf numFmtId="49" fontId="10" fillId="0" borderId="0" xfId="0" applyNumberFormat="1" applyFont="1" applyFill="1" applyBorder="1" applyAlignment="1" applyProtection="1">
      <alignment horizontal="center" vertical="center"/>
    </xf>
    <xf numFmtId="0" fontId="9" fillId="0" borderId="0" xfId="10" applyFont="1" applyFill="1" applyBorder="1" applyAlignment="1" applyProtection="1">
      <alignment horizontal="left"/>
    </xf>
    <xf numFmtId="44" fontId="8" fillId="0" borderId="0" xfId="0" applyNumberFormat="1" applyFont="1" applyFill="1" applyBorder="1" applyAlignment="1" applyProtection="1">
      <alignment vertical="top" wrapText="1"/>
    </xf>
    <xf numFmtId="0" fontId="13" fillId="0" borderId="3" xfId="10" applyFont="1" applyFill="1" applyBorder="1" applyProtection="1"/>
    <xf numFmtId="0" fontId="8" fillId="0" borderId="7" xfId="10" applyFont="1" applyFill="1" applyBorder="1" applyProtection="1">
      <protection hidden="1"/>
    </xf>
    <xf numFmtId="0" fontId="7" fillId="0" borderId="14" xfId="0" applyFont="1" applyFill="1" applyBorder="1" applyProtection="1"/>
    <xf numFmtId="0" fontId="8" fillId="0" borderId="17" xfId="10" applyFont="1" applyFill="1" applyBorder="1" applyProtection="1">
      <protection hidden="1"/>
    </xf>
    <xf numFmtId="0" fontId="8" fillId="0" borderId="14" xfId="1" applyFont="1" applyFill="1" applyBorder="1" applyProtection="1"/>
    <xf numFmtId="0" fontId="8" fillId="0" borderId="7" xfId="1" applyFont="1" applyFill="1" applyBorder="1" applyProtection="1">
      <protection hidden="1"/>
    </xf>
    <xf numFmtId="0" fontId="7" fillId="0" borderId="3" xfId="0" applyFont="1" applyFill="1" applyBorder="1" applyProtection="1"/>
    <xf numFmtId="0" fontId="8" fillId="0" borderId="1" xfId="1" applyFont="1" applyFill="1" applyBorder="1" applyProtection="1">
      <protection hidden="1"/>
    </xf>
    <xf numFmtId="0" fontId="13" fillId="0" borderId="11" xfId="10" applyFont="1" applyFill="1" applyBorder="1" applyProtection="1"/>
    <xf numFmtId="0" fontId="8" fillId="0" borderId="16" xfId="10" applyFont="1" applyFill="1" applyBorder="1" applyProtection="1">
      <protection hidden="1"/>
    </xf>
    <xf numFmtId="0" fontId="8" fillId="0" borderId="17" xfId="1" applyFont="1" applyFill="1" applyBorder="1" applyProtection="1">
      <protection hidden="1"/>
    </xf>
    <xf numFmtId="0" fontId="8" fillId="0" borderId="16" xfId="1" applyFont="1" applyFill="1" applyBorder="1" applyProtection="1">
      <protection hidden="1"/>
    </xf>
    <xf numFmtId="0" fontId="8" fillId="0" borderId="3" xfId="1" applyFont="1" applyFill="1" applyBorder="1" applyProtection="1"/>
    <xf numFmtId="0" fontId="8" fillId="0" borderId="8" xfId="0" applyFont="1" applyBorder="1" applyAlignment="1" applyProtection="1">
      <alignment horizontal="center" vertical="top" wrapText="1"/>
    </xf>
    <xf numFmtId="0" fontId="8" fillId="0" borderId="2" xfId="0" applyFont="1" applyBorder="1" applyAlignment="1" applyProtection="1">
      <alignment vertical="top" wrapText="1"/>
    </xf>
    <xf numFmtId="0" fontId="9" fillId="0" borderId="9" xfId="10" applyFont="1" applyFill="1" applyBorder="1" applyAlignment="1" applyProtection="1">
      <alignment horizontal="center"/>
    </xf>
    <xf numFmtId="0" fontId="8" fillId="0" borderId="0" xfId="0" applyFont="1" applyAlignment="1" applyProtection="1">
      <alignment wrapText="1"/>
    </xf>
    <xf numFmtId="8" fontId="8" fillId="0" borderId="9" xfId="0" applyNumberFormat="1" applyFont="1" applyBorder="1" applyProtection="1">
      <protection locked="0"/>
    </xf>
    <xf numFmtId="0" fontId="8" fillId="0" borderId="20" xfId="0" applyFont="1" applyBorder="1" applyAlignment="1" applyProtection="1">
      <alignment horizontal="left" vertical="top" wrapText="1"/>
    </xf>
    <xf numFmtId="0" fontId="8" fillId="0" borderId="1" xfId="0" applyFont="1" applyBorder="1" applyAlignment="1" applyProtection="1">
      <alignment horizontal="left" vertical="top" wrapText="1"/>
    </xf>
    <xf numFmtId="44" fontId="8" fillId="5" borderId="2" xfId="0" applyNumberFormat="1" applyFont="1" applyFill="1" applyBorder="1" applyAlignment="1" applyProtection="1">
      <alignment horizontal="center" vertical="center" wrapText="1"/>
      <protection locked="0"/>
    </xf>
    <xf numFmtId="0" fontId="9" fillId="0" borderId="0" xfId="10" applyFont="1" applyFill="1" applyBorder="1" applyAlignment="1" applyProtection="1">
      <alignment horizontal="center"/>
    </xf>
    <xf numFmtId="0" fontId="8" fillId="0" borderId="21" xfId="0" applyFont="1" applyBorder="1" applyAlignment="1" applyProtection="1">
      <alignment horizontal="left" vertical="top" wrapText="1"/>
    </xf>
    <xf numFmtId="44" fontId="8" fillId="0" borderId="20" xfId="0" applyNumberFormat="1" applyFont="1" applyBorder="1" applyProtection="1"/>
    <xf numFmtId="44" fontId="8" fillId="0" borderId="2" xfId="0" applyNumberFormat="1" applyFont="1" applyFill="1" applyBorder="1" applyAlignment="1" applyProtection="1">
      <alignment vertical="center" wrapText="1"/>
      <protection locked="0"/>
    </xf>
    <xf numFmtId="0" fontId="17" fillId="0" borderId="0" xfId="0" applyFont="1" applyFill="1" applyAlignment="1" applyProtection="1">
      <alignment horizontal="left"/>
    </xf>
    <xf numFmtId="0" fontId="8" fillId="0" borderId="0" xfId="0" applyFont="1" applyBorder="1" applyAlignment="1" applyProtection="1">
      <alignment horizontal="center"/>
    </xf>
    <xf numFmtId="8" fontId="8" fillId="5" borderId="2" xfId="0" applyNumberFormat="1" applyFont="1" applyFill="1" applyBorder="1" applyAlignment="1" applyProtection="1">
      <alignment vertical="top" wrapText="1"/>
      <protection locked="0"/>
    </xf>
    <xf numFmtId="8" fontId="8" fillId="0" borderId="20" xfId="0" applyNumberFormat="1" applyFont="1" applyBorder="1" applyAlignment="1" applyProtection="1">
      <alignment vertical="center" wrapText="1"/>
      <protection locked="0"/>
    </xf>
    <xf numFmtId="0" fontId="18" fillId="0" borderId="2" xfId="0" applyFont="1" applyFill="1" applyBorder="1" applyAlignment="1" applyProtection="1">
      <alignment wrapText="1"/>
      <protection locked="0"/>
    </xf>
    <xf numFmtId="166" fontId="1" fillId="0" borderId="2" xfId="0" applyNumberFormat="1" applyFont="1" applyBorder="1" applyAlignment="1">
      <alignment horizontal="center"/>
    </xf>
    <xf numFmtId="166" fontId="1" fillId="0" borderId="2" xfId="0" applyNumberFormat="1" applyFont="1" applyFill="1" applyBorder="1" applyAlignment="1">
      <alignment horizontal="center"/>
    </xf>
    <xf numFmtId="166" fontId="19" fillId="4" borderId="2" xfId="0" applyNumberFormat="1" applyFont="1" applyFill="1" applyBorder="1" applyAlignment="1">
      <alignment horizontal="center"/>
    </xf>
    <xf numFmtId="166" fontId="1" fillId="0" borderId="7"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8" fontId="8" fillId="0" borderId="0" xfId="0" applyNumberFormat="1" applyFont="1" applyBorder="1" applyProtection="1">
      <protection locked="0"/>
    </xf>
    <xf numFmtId="8" fontId="8" fillId="0" borderId="0" xfId="0" applyNumberFormat="1" applyFont="1" applyBorder="1"/>
    <xf numFmtId="1" fontId="8" fillId="0" borderId="0" xfId="0" applyNumberFormat="1" applyFont="1" applyBorder="1" applyAlignment="1" applyProtection="1">
      <alignment horizontal="right" vertical="top" wrapText="1"/>
    </xf>
    <xf numFmtId="0" fontId="9" fillId="0" borderId="20" xfId="10" applyFont="1" applyFill="1" applyBorder="1" applyProtection="1"/>
    <xf numFmtId="0" fontId="9" fillId="0" borderId="20" xfId="10" applyFont="1" applyFill="1" applyBorder="1" applyAlignment="1" applyProtection="1">
      <alignment wrapText="1"/>
    </xf>
    <xf numFmtId="0" fontId="9" fillId="0" borderId="20" xfId="10" applyFont="1" applyFill="1" applyBorder="1" applyProtection="1">
      <protection hidden="1"/>
    </xf>
    <xf numFmtId="8" fontId="8" fillId="0" borderId="20" xfId="0" applyNumberFormat="1" applyFont="1" applyBorder="1" applyProtection="1">
      <protection locked="0"/>
    </xf>
    <xf numFmtId="0" fontId="8" fillId="0" borderId="19" xfId="0" applyFont="1" applyFill="1" applyBorder="1" applyAlignment="1" applyProtection="1">
      <alignment horizontal="left" vertical="top" wrapText="1"/>
    </xf>
    <xf numFmtId="0" fontId="8" fillId="0" borderId="20" xfId="0" applyFont="1" applyBorder="1" applyAlignment="1" applyProtection="1">
      <alignment horizontal="center" vertical="top" wrapText="1"/>
    </xf>
    <xf numFmtId="1" fontId="8" fillId="0" borderId="20" xfId="0" applyNumberFormat="1" applyFont="1" applyBorder="1" applyAlignment="1" applyProtection="1">
      <alignment vertical="top" wrapText="1"/>
    </xf>
    <xf numFmtId="4" fontId="8" fillId="0" borderId="20" xfId="0" applyNumberFormat="1" applyFont="1" applyFill="1" applyBorder="1" applyProtection="1">
      <protection locked="0"/>
    </xf>
    <xf numFmtId="0" fontId="8" fillId="0" borderId="20" xfId="0" applyFont="1" applyFill="1" applyBorder="1" applyAlignment="1" applyProtection="1">
      <alignment horizontal="left" vertical="top" wrapText="1"/>
    </xf>
    <xf numFmtId="44" fontId="8" fillId="0" borderId="2" xfId="0" applyNumberFormat="1" applyFont="1" applyBorder="1" applyAlignment="1" applyProtection="1">
      <alignment wrapText="1"/>
    </xf>
    <xf numFmtId="1" fontId="8" fillId="0" borderId="2" xfId="0" applyNumberFormat="1" applyFont="1" applyBorder="1" applyAlignment="1" applyProtection="1">
      <alignment horizontal="right" wrapText="1"/>
    </xf>
    <xf numFmtId="0" fontId="1" fillId="7" borderId="2" xfId="0" applyFont="1" applyFill="1" applyBorder="1"/>
    <xf numFmtId="0" fontId="18" fillId="7" borderId="2" xfId="0" applyFont="1" applyFill="1" applyBorder="1" applyProtection="1">
      <protection locked="0"/>
    </xf>
    <xf numFmtId="8" fontId="8" fillId="0" borderId="2" xfId="0" applyNumberFormat="1" applyFont="1" applyFill="1" applyBorder="1" applyProtection="1">
      <protection locked="0"/>
    </xf>
    <xf numFmtId="0" fontId="9" fillId="0" borderId="21" xfId="10" applyFont="1" applyFill="1" applyBorder="1" applyAlignment="1" applyProtection="1">
      <alignment horizontal="left"/>
    </xf>
    <xf numFmtId="0" fontId="9" fillId="0" borderId="7" xfId="10" applyFont="1" applyFill="1" applyBorder="1" applyAlignment="1" applyProtection="1">
      <alignment horizontal="left"/>
    </xf>
    <xf numFmtId="49" fontId="10" fillId="0" borderId="1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center" vertical="center"/>
    </xf>
    <xf numFmtId="49" fontId="10" fillId="0" borderId="14" xfId="0" applyNumberFormat="1" applyFont="1" applyFill="1" applyBorder="1" applyAlignment="1" applyProtection="1">
      <alignment horizontal="center" vertical="center"/>
    </xf>
    <xf numFmtId="0" fontId="9" fillId="0" borderId="14" xfId="10" applyFont="1" applyFill="1" applyBorder="1" applyAlignment="1" applyProtection="1">
      <alignment horizontal="left"/>
    </xf>
    <xf numFmtId="0" fontId="9" fillId="0" borderId="17" xfId="10" applyFont="1" applyFill="1" applyBorder="1" applyAlignment="1" applyProtection="1">
      <alignment horizontal="left"/>
    </xf>
    <xf numFmtId="44" fontId="8" fillId="0" borderId="14" xfId="0" applyNumberFormat="1" applyFont="1" applyFill="1" applyBorder="1" applyAlignment="1" applyProtection="1">
      <alignment vertical="top" wrapText="1"/>
    </xf>
    <xf numFmtId="44" fontId="8" fillId="0" borderId="21" xfId="0" applyNumberFormat="1" applyFont="1" applyFill="1" applyBorder="1" applyAlignment="1" applyProtection="1">
      <alignment vertical="top" wrapText="1"/>
    </xf>
    <xf numFmtId="0" fontId="8" fillId="0" borderId="8" xfId="0" applyFont="1" applyBorder="1" applyAlignment="1" applyProtection="1">
      <alignment horizontal="center" vertical="top" wrapText="1"/>
    </xf>
    <xf numFmtId="0" fontId="8" fillId="0" borderId="19"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wrapText="1"/>
    </xf>
    <xf numFmtId="44" fontId="7" fillId="4" borderId="2" xfId="0" applyNumberFormat="1" applyFont="1" applyFill="1" applyBorder="1" applyAlignment="1" applyProtection="1">
      <alignment horizontal="center" vertical="center" wrapText="1"/>
      <protection locked="0"/>
    </xf>
    <xf numFmtId="0" fontId="5" fillId="4" borderId="3"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9" fillId="0" borderId="3" xfId="10" applyFont="1" applyFill="1" applyBorder="1" applyAlignment="1" applyProtection="1">
      <alignment horizontal="left"/>
    </xf>
    <xf numFmtId="0" fontId="9" fillId="0" borderId="1" xfId="10" applyFont="1" applyFill="1" applyBorder="1" applyAlignment="1" applyProtection="1">
      <alignment horizontal="left"/>
    </xf>
    <xf numFmtId="44" fontId="7" fillId="4" borderId="2" xfId="0" applyNumberFormat="1" applyFont="1" applyFill="1" applyBorder="1" applyAlignment="1" applyProtection="1">
      <alignment horizontal="center" vertical="center" wrapText="1"/>
    </xf>
    <xf numFmtId="0" fontId="7" fillId="0" borderId="0" xfId="0" applyFont="1" applyAlignment="1" applyProtection="1">
      <alignment horizontal="left" vertical="top" wrapText="1"/>
    </xf>
    <xf numFmtId="0" fontId="8" fillId="0" borderId="0" xfId="0" applyFont="1" applyAlignment="1" applyProtection="1">
      <alignment horizontal="left" vertical="top" wrapText="1"/>
    </xf>
    <xf numFmtId="0" fontId="8" fillId="0" borderId="8"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8" fillId="0" borderId="12" xfId="0" applyFont="1" applyFill="1" applyBorder="1" applyAlignment="1" applyProtection="1">
      <alignment horizontal="center" vertical="top" wrapText="1"/>
    </xf>
    <xf numFmtId="0" fontId="8" fillId="0" borderId="18" xfId="0" applyFont="1" applyFill="1" applyBorder="1" applyAlignment="1" applyProtection="1">
      <alignment horizontal="center" vertical="top" wrapText="1"/>
    </xf>
    <xf numFmtId="0" fontId="8" fillId="0" borderId="10" xfId="0" applyFont="1" applyFill="1" applyBorder="1" applyAlignment="1" applyProtection="1">
      <alignment horizontal="center" vertical="top" wrapText="1"/>
    </xf>
    <xf numFmtId="0" fontId="8" fillId="0" borderId="13" xfId="0" applyFont="1" applyBorder="1" applyAlignment="1" applyProtection="1">
      <alignment horizontal="center" vertical="top" wrapText="1"/>
    </xf>
    <xf numFmtId="0" fontId="8" fillId="0" borderId="0" xfId="0" applyFont="1" applyAlignment="1" applyProtection="1">
      <alignment horizontal="left" wrapText="1"/>
    </xf>
    <xf numFmtId="0" fontId="8" fillId="0" borderId="3" xfId="0" applyFont="1" applyBorder="1" applyAlignment="1" applyProtection="1">
      <alignment horizontal="left" vertical="top" wrapText="1"/>
    </xf>
    <xf numFmtId="0" fontId="8" fillId="0" borderId="1" xfId="0" applyFont="1" applyBorder="1" applyAlignment="1" applyProtection="1">
      <alignment horizontal="left" vertical="top" wrapText="1"/>
    </xf>
    <xf numFmtId="0" fontId="9" fillId="0" borderId="8" xfId="10" applyFont="1" applyFill="1" applyBorder="1" applyAlignment="1" applyProtection="1">
      <alignment horizontal="center"/>
    </xf>
    <xf numFmtId="0" fontId="9" fillId="0" borderId="19" xfId="10" applyFont="1" applyFill="1" applyBorder="1" applyAlignment="1" applyProtection="1">
      <alignment horizontal="center"/>
    </xf>
    <xf numFmtId="0" fontId="9" fillId="0" borderId="9" xfId="10" applyFont="1" applyFill="1" applyBorder="1" applyAlignment="1" applyProtection="1">
      <alignment horizontal="center"/>
    </xf>
    <xf numFmtId="0" fontId="5" fillId="4" borderId="12" xfId="0" applyFont="1" applyFill="1" applyBorder="1" applyAlignment="1" applyProtection="1">
      <alignment horizontal="left" vertical="center" wrapText="1"/>
    </xf>
    <xf numFmtId="0" fontId="8" fillId="0" borderId="11" xfId="0" applyFont="1" applyBorder="1" applyAlignment="1" applyProtection="1">
      <alignment horizontal="center" vertical="top" wrapText="1"/>
    </xf>
    <xf numFmtId="0" fontId="8" fillId="0" borderId="12" xfId="0" applyFont="1" applyBorder="1" applyAlignment="1" applyProtection="1">
      <alignment horizontal="left" vertical="top" wrapText="1"/>
    </xf>
    <xf numFmtId="0" fontId="8" fillId="0" borderId="18"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8" fillId="0" borderId="8" xfId="10" applyFont="1" applyFill="1" applyBorder="1" applyAlignment="1" applyProtection="1">
      <alignment horizontal="center"/>
    </xf>
    <xf numFmtId="0" fontId="8" fillId="0" borderId="19" xfId="10" applyFont="1" applyFill="1" applyBorder="1" applyAlignment="1" applyProtection="1">
      <alignment horizontal="center"/>
    </xf>
    <xf numFmtId="0" fontId="8" fillId="0" borderId="9" xfId="10" applyFont="1" applyFill="1" applyBorder="1" applyAlignment="1" applyProtection="1">
      <alignment horizontal="center"/>
    </xf>
    <xf numFmtId="0" fontId="8" fillId="0" borderId="19" xfId="0" applyFont="1" applyFill="1" applyBorder="1" applyAlignment="1" applyProtection="1">
      <alignment horizontal="left" vertical="top" wrapText="1"/>
    </xf>
    <xf numFmtId="0" fontId="8" fillId="0" borderId="16"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17" xfId="0" applyFont="1" applyBorder="1" applyAlignment="1" applyProtection="1">
      <alignment horizontal="center" vertical="top" wrapText="1"/>
    </xf>
    <xf numFmtId="0" fontId="8" fillId="0" borderId="8" xfId="3" applyFont="1" applyBorder="1" applyAlignment="1" applyProtection="1">
      <alignment horizontal="left" vertical="top" wrapText="1"/>
    </xf>
    <xf numFmtId="0" fontId="8" fillId="0" borderId="9" xfId="3" applyFont="1" applyBorder="1" applyAlignment="1" applyProtection="1">
      <alignment horizontal="left" vertical="top" wrapText="1"/>
    </xf>
    <xf numFmtId="49" fontId="10" fillId="0" borderId="11"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center" vertical="center"/>
    </xf>
    <xf numFmtId="49" fontId="10" fillId="0" borderId="14" xfId="0" applyNumberFormat="1" applyFont="1" applyFill="1" applyBorder="1" applyAlignment="1" applyProtection="1">
      <alignment horizontal="center" vertical="center"/>
    </xf>
    <xf numFmtId="49" fontId="10" fillId="0" borderId="8" xfId="0" applyNumberFormat="1" applyFont="1" applyFill="1" applyBorder="1" applyAlignment="1" applyProtection="1">
      <alignment horizontal="center" vertical="center"/>
    </xf>
    <xf numFmtId="49" fontId="10" fillId="0" borderId="19" xfId="0" applyNumberFormat="1" applyFont="1" applyFill="1" applyBorder="1" applyAlignment="1" applyProtection="1">
      <alignment horizontal="center" vertical="center"/>
    </xf>
    <xf numFmtId="49" fontId="10" fillId="0" borderId="9" xfId="0" applyNumberFormat="1" applyFont="1" applyFill="1" applyBorder="1" applyAlignment="1" applyProtection="1">
      <alignment horizontal="center" vertical="center"/>
    </xf>
    <xf numFmtId="0" fontId="8" fillId="0" borderId="11" xfId="0" applyFont="1" applyFill="1" applyBorder="1" applyAlignment="1" applyProtection="1">
      <alignment horizontal="center"/>
    </xf>
    <xf numFmtId="0" fontId="8" fillId="0" borderId="13" xfId="0" applyFont="1" applyFill="1" applyBorder="1" applyAlignment="1" applyProtection="1">
      <alignment horizontal="center"/>
    </xf>
    <xf numFmtId="0" fontId="8" fillId="0" borderId="14" xfId="0" applyFont="1" applyFill="1" applyBorder="1" applyAlignment="1" applyProtection="1">
      <alignment horizontal="center"/>
    </xf>
    <xf numFmtId="0" fontId="8" fillId="0" borderId="8" xfId="0" applyFont="1" applyFill="1" applyBorder="1" applyAlignment="1" applyProtection="1">
      <alignment horizontal="center" vertical="top"/>
    </xf>
    <xf numFmtId="0" fontId="8" fillId="0" borderId="19" xfId="0" applyFont="1" applyFill="1" applyBorder="1" applyAlignment="1" applyProtection="1">
      <alignment horizontal="center" vertical="top"/>
    </xf>
    <xf numFmtId="0" fontId="8" fillId="0" borderId="9" xfId="0" applyFont="1" applyFill="1" applyBorder="1" applyAlignment="1" applyProtection="1">
      <alignment horizontal="center" vertical="top"/>
    </xf>
    <xf numFmtId="0" fontId="8" fillId="0" borderId="14" xfId="0" applyFont="1" applyBorder="1" applyAlignment="1" applyProtection="1">
      <alignment horizontal="center" vertical="top" wrapText="1"/>
    </xf>
    <xf numFmtId="0" fontId="8" fillId="0" borderId="12"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1" fillId="0" borderId="19" xfId="0" applyFont="1" applyBorder="1" applyProtection="1"/>
    <xf numFmtId="0" fontId="1" fillId="0" borderId="13" xfId="0" applyFont="1" applyBorder="1" applyProtection="1"/>
    <xf numFmtId="0" fontId="1" fillId="0" borderId="9" xfId="0" applyFont="1" applyBorder="1" applyProtection="1"/>
    <xf numFmtId="0" fontId="8" fillId="0" borderId="8" xfId="0" applyFont="1" applyFill="1" applyBorder="1" applyAlignment="1" applyProtection="1">
      <alignment horizontal="center" vertical="top" wrapText="1"/>
    </xf>
    <xf numFmtId="0" fontId="8" fillId="0" borderId="19" xfId="0" applyFont="1" applyFill="1" applyBorder="1" applyAlignment="1" applyProtection="1">
      <alignment horizontal="center" vertical="top" wrapText="1"/>
    </xf>
    <xf numFmtId="0" fontId="8" fillId="0" borderId="9" xfId="0" applyFont="1" applyFill="1" applyBorder="1" applyAlignment="1" applyProtection="1">
      <alignment horizontal="center" vertical="top" wrapText="1"/>
    </xf>
    <xf numFmtId="0" fontId="8" fillId="0" borderId="11" xfId="0" applyFont="1" applyFill="1" applyBorder="1" applyAlignment="1" applyProtection="1">
      <alignment horizontal="center" vertical="top" wrapText="1"/>
    </xf>
    <xf numFmtId="0" fontId="8" fillId="0" borderId="13" xfId="0" applyFont="1" applyFill="1" applyBorder="1" applyAlignment="1" applyProtection="1">
      <alignment horizontal="center" vertical="top" wrapText="1"/>
    </xf>
    <xf numFmtId="0" fontId="8" fillId="0" borderId="14" xfId="0" applyFont="1" applyFill="1" applyBorder="1" applyAlignment="1" applyProtection="1">
      <alignment horizontal="center" vertical="top" wrapText="1"/>
    </xf>
    <xf numFmtId="0" fontId="8" fillId="0" borderId="12"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8" fillId="0" borderId="10" xfId="0" applyFont="1" applyBorder="1" applyAlignment="1" applyProtection="1">
      <alignment horizontal="center" vertical="top" wrapText="1"/>
    </xf>
    <xf numFmtId="0" fontId="8" fillId="5" borderId="12" xfId="0" applyFont="1" applyFill="1" applyBorder="1" applyAlignment="1" applyProtection="1">
      <alignment horizontal="center"/>
    </xf>
    <xf numFmtId="0" fontId="8" fillId="5" borderId="18" xfId="0" applyFont="1" applyFill="1" applyBorder="1" applyAlignment="1" applyProtection="1">
      <alignment horizontal="center"/>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44" fontId="7" fillId="4" borderId="8" xfId="0" applyNumberFormat="1" applyFont="1" applyFill="1" applyBorder="1" applyAlignment="1" applyProtection="1">
      <alignment horizontal="center" vertical="center" wrapText="1"/>
      <protection locked="0"/>
    </xf>
    <xf numFmtId="44" fontId="7" fillId="4" borderId="9" xfId="0" applyNumberFormat="1" applyFont="1" applyFill="1" applyBorder="1" applyAlignment="1" applyProtection="1">
      <alignment horizontal="center" vertical="center" wrapText="1"/>
      <protection locked="0"/>
    </xf>
    <xf numFmtId="0" fontId="8" fillId="0" borderId="8" xfId="0" applyFont="1" applyBorder="1" applyAlignment="1" applyProtection="1">
      <alignment horizontal="center"/>
    </xf>
    <xf numFmtId="0" fontId="8" fillId="0" borderId="9" xfId="0" applyFont="1" applyBorder="1" applyAlignment="1" applyProtection="1">
      <alignment horizontal="center"/>
    </xf>
    <xf numFmtId="0" fontId="9" fillId="5" borderId="3" xfId="10" applyFont="1" applyFill="1" applyBorder="1" applyAlignment="1" applyProtection="1">
      <alignment horizontal="left" vertical="top" wrapText="1"/>
    </xf>
    <xf numFmtId="0" fontId="9" fillId="5" borderId="1" xfId="10" applyFont="1" applyFill="1" applyBorder="1" applyAlignment="1" applyProtection="1">
      <alignment horizontal="left" vertical="top" wrapText="1"/>
    </xf>
    <xf numFmtId="0" fontId="8" fillId="0" borderId="2" xfId="0" applyFont="1" applyBorder="1" applyAlignment="1" applyProtection="1">
      <alignment horizontal="center"/>
    </xf>
    <xf numFmtId="0" fontId="8" fillId="0" borderId="16"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8" fillId="0" borderId="17" xfId="0" applyFont="1" applyFill="1" applyBorder="1" applyAlignment="1" applyProtection="1">
      <alignment horizontal="center" vertical="top" wrapText="1"/>
    </xf>
    <xf numFmtId="0" fontId="9" fillId="0" borderId="3" xfId="10" applyFont="1" applyFill="1" applyBorder="1" applyAlignment="1" applyProtection="1">
      <alignment horizontal="left" wrapText="1"/>
    </xf>
    <xf numFmtId="0" fontId="9" fillId="0" borderId="1" xfId="10" applyFont="1" applyFill="1" applyBorder="1" applyAlignment="1" applyProtection="1">
      <alignment horizontal="left" wrapText="1"/>
    </xf>
    <xf numFmtId="0" fontId="12" fillId="0" borderId="3" xfId="10" applyFont="1" applyFill="1" applyBorder="1" applyAlignment="1" applyProtection="1">
      <alignment horizontal="left"/>
    </xf>
    <xf numFmtId="0" fontId="12" fillId="0" borderId="1" xfId="10" applyFont="1" applyFill="1" applyBorder="1" applyAlignment="1" applyProtection="1">
      <alignment horizontal="left"/>
    </xf>
    <xf numFmtId="44" fontId="12" fillId="0" borderId="8" xfId="0" applyNumberFormat="1" applyFont="1" applyBorder="1" applyAlignment="1" applyProtection="1">
      <alignment horizontal="right" vertical="top"/>
      <protection locked="0"/>
    </xf>
    <xf numFmtId="44" fontId="12" fillId="0" borderId="9" xfId="0" applyNumberFormat="1" applyFont="1" applyBorder="1" applyAlignment="1" applyProtection="1">
      <alignment horizontal="right" vertical="top"/>
      <protection locked="0"/>
    </xf>
    <xf numFmtId="44" fontId="12" fillId="0" borderId="8" xfId="0" applyNumberFormat="1" applyFont="1" applyBorder="1" applyAlignment="1" applyProtection="1">
      <alignment horizontal="center" vertical="top"/>
      <protection locked="0"/>
    </xf>
    <xf numFmtId="44" fontId="12" fillId="0" borderId="9" xfId="0" applyNumberFormat="1" applyFont="1" applyBorder="1" applyAlignment="1" applyProtection="1">
      <alignment horizontal="center" vertical="top"/>
      <protection locked="0"/>
    </xf>
    <xf numFmtId="0" fontId="8" fillId="0" borderId="12" xfId="0" applyFont="1" applyBorder="1" applyAlignment="1" applyProtection="1">
      <alignment horizontal="center"/>
    </xf>
    <xf numFmtId="0" fontId="8" fillId="0" borderId="0" xfId="0" applyFont="1" applyBorder="1" applyAlignment="1" applyProtection="1">
      <alignment horizontal="center"/>
    </xf>
    <xf numFmtId="0" fontId="8" fillId="0" borderId="18" xfId="0" applyFont="1" applyBorder="1" applyAlignment="1" applyProtection="1">
      <alignment horizontal="center"/>
    </xf>
    <xf numFmtId="0" fontId="8" fillId="0" borderId="10" xfId="0" applyFont="1" applyBorder="1" applyAlignment="1" applyProtection="1">
      <alignment horizontal="center"/>
    </xf>
    <xf numFmtId="0" fontId="9" fillId="0" borderId="21" xfId="10" applyFont="1" applyFill="1" applyBorder="1" applyAlignment="1" applyProtection="1">
      <alignment horizontal="left"/>
    </xf>
    <xf numFmtId="0" fontId="9" fillId="0" borderId="7" xfId="10" applyFont="1" applyFill="1" applyBorder="1" applyAlignment="1" applyProtection="1">
      <alignment horizontal="left"/>
    </xf>
    <xf numFmtId="0" fontId="8" fillId="0" borderId="2" xfId="0" applyFont="1" applyFill="1" applyBorder="1" applyAlignment="1" applyProtection="1">
      <alignment horizontal="left" vertical="top" wrapText="1"/>
    </xf>
    <xf numFmtId="0" fontId="7" fillId="4" borderId="3" xfId="0" applyFont="1" applyFill="1" applyBorder="1" applyAlignment="1" applyProtection="1">
      <alignment horizontal="left" vertical="top" wrapText="1"/>
    </xf>
    <xf numFmtId="0" fontId="7" fillId="4" borderId="1" xfId="0" applyFont="1" applyFill="1" applyBorder="1" applyAlignment="1" applyProtection="1">
      <alignment horizontal="left" vertical="top" wrapText="1"/>
    </xf>
    <xf numFmtId="0" fontId="8" fillId="0" borderId="2" xfId="0" applyFont="1" applyBorder="1" applyAlignment="1" applyProtection="1">
      <alignment horizontal="center" vertical="top" wrapText="1"/>
    </xf>
    <xf numFmtId="4" fontId="8" fillId="0" borderId="0" xfId="0" applyNumberFormat="1" applyFont="1" applyFill="1" applyBorder="1" applyAlignment="1" applyProtection="1">
      <alignment horizontal="center" wrapText="1"/>
      <protection locked="0"/>
    </xf>
    <xf numFmtId="0" fontId="8" fillId="5" borderId="3" xfId="0" applyFont="1" applyFill="1" applyBorder="1" applyAlignment="1" applyProtection="1">
      <alignment horizontal="left" vertical="top" wrapText="1"/>
    </xf>
    <xf numFmtId="0" fontId="8" fillId="5" borderId="1"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49" fontId="10" fillId="0" borderId="2" xfId="0" applyNumberFormat="1" applyFont="1" applyBorder="1" applyAlignment="1" applyProtection="1">
      <alignment horizontal="center" vertical="center"/>
    </xf>
    <xf numFmtId="0" fontId="8" fillId="0" borderId="19" xfId="0" applyFont="1" applyBorder="1" applyAlignment="1" applyProtection="1">
      <alignment horizontal="center"/>
    </xf>
    <xf numFmtId="0" fontId="9" fillId="0" borderId="11" xfId="10" applyFont="1" applyFill="1" applyBorder="1" applyAlignment="1" applyProtection="1">
      <alignment horizontal="center"/>
    </xf>
    <xf numFmtId="0" fontId="9" fillId="0" borderId="13" xfId="10" applyFont="1" applyFill="1" applyBorder="1" applyAlignment="1" applyProtection="1">
      <alignment horizontal="center"/>
    </xf>
    <xf numFmtId="0" fontId="9" fillId="0" borderId="3" xfId="10" applyFont="1" applyFill="1" applyBorder="1" applyAlignment="1" applyProtection="1">
      <alignment horizontal="left" vertical="top" wrapText="1"/>
    </xf>
    <xf numFmtId="0" fontId="9" fillId="0" borderId="1" xfId="10" applyFont="1" applyFill="1" applyBorder="1" applyAlignment="1" applyProtection="1">
      <alignment horizontal="left" vertical="top" wrapText="1"/>
    </xf>
    <xf numFmtId="0" fontId="9" fillId="0" borderId="8" xfId="10" applyFont="1" applyFill="1" applyBorder="1" applyAlignment="1" applyProtection="1">
      <alignment horizontal="left"/>
    </xf>
    <xf numFmtId="0" fontId="9" fillId="0" borderId="19" xfId="10" applyFont="1" applyFill="1" applyBorder="1" applyAlignment="1" applyProtection="1">
      <alignment horizontal="left"/>
    </xf>
    <xf numFmtId="0" fontId="9" fillId="0" borderId="9" xfId="10" applyFont="1" applyFill="1" applyBorder="1" applyAlignment="1" applyProtection="1">
      <alignment horizontal="left"/>
    </xf>
    <xf numFmtId="0" fontId="9" fillId="0" borderId="3" xfId="10" applyFont="1" applyFill="1" applyBorder="1" applyAlignment="1" applyProtection="1">
      <alignment horizontal="left" vertical="center" wrapText="1"/>
    </xf>
    <xf numFmtId="0" fontId="9" fillId="0" borderId="1" xfId="10" applyFont="1" applyFill="1" applyBorder="1" applyAlignment="1" applyProtection="1">
      <alignment horizontal="left" vertical="center" wrapText="1"/>
    </xf>
    <xf numFmtId="0" fontId="8" fillId="0" borderId="20" xfId="0" applyFont="1" applyBorder="1" applyAlignment="1" applyProtection="1">
      <alignment horizontal="center" vertical="top" wrapText="1"/>
    </xf>
    <xf numFmtId="0" fontId="8" fillId="5" borderId="2" xfId="0" applyFont="1" applyFill="1" applyBorder="1" applyAlignment="1" applyProtection="1">
      <alignment horizontal="left" vertical="top" wrapText="1"/>
    </xf>
    <xf numFmtId="0" fontId="8" fillId="0" borderId="19" xfId="0" applyFont="1" applyFill="1" applyBorder="1" applyAlignment="1" applyProtection="1">
      <alignment vertical="top" wrapText="1"/>
    </xf>
    <xf numFmtId="0" fontId="8" fillId="0" borderId="9" xfId="0" applyFont="1" applyFill="1" applyBorder="1" applyAlignment="1" applyProtection="1">
      <alignment vertical="top" wrapText="1"/>
    </xf>
    <xf numFmtId="0" fontId="9" fillId="0" borderId="3" xfId="10" applyFont="1" applyFill="1" applyBorder="1" applyAlignment="1" applyProtection="1">
      <alignment horizontal="justify" vertical="justify" wrapText="1"/>
    </xf>
    <xf numFmtId="0" fontId="9" fillId="0" borderId="1" xfId="10" applyFont="1" applyFill="1" applyBorder="1" applyAlignment="1" applyProtection="1">
      <alignment horizontal="justify" vertical="justify" wrapText="1"/>
    </xf>
    <xf numFmtId="0" fontId="7" fillId="4" borderId="20" xfId="0" applyFont="1" applyFill="1" applyBorder="1" applyAlignment="1" applyProtection="1">
      <alignment horizontal="left" vertical="center" wrapText="1"/>
    </xf>
    <xf numFmtId="0" fontId="5" fillId="4" borderId="21" xfId="0" applyFont="1" applyFill="1" applyBorder="1" applyAlignment="1" applyProtection="1">
      <alignment horizontal="left" vertical="center" wrapText="1"/>
    </xf>
    <xf numFmtId="0" fontId="8" fillId="4" borderId="3" xfId="0" applyFont="1" applyFill="1" applyBorder="1" applyAlignment="1" applyProtection="1">
      <alignment horizontal="center" vertical="top" wrapText="1"/>
    </xf>
    <xf numFmtId="0" fontId="8" fillId="4" borderId="1" xfId="0" applyFont="1" applyFill="1" applyBorder="1" applyAlignment="1" applyProtection="1">
      <alignment horizontal="center" vertical="top" wrapText="1"/>
    </xf>
    <xf numFmtId="0" fontId="0" fillId="0" borderId="19" xfId="0" applyBorder="1" applyAlignment="1">
      <alignment horizontal="center"/>
    </xf>
    <xf numFmtId="0" fontId="0" fillId="0" borderId="9" xfId="0" applyBorder="1" applyAlignment="1">
      <alignment horizontal="center"/>
    </xf>
    <xf numFmtId="0" fontId="8" fillId="0" borderId="2" xfId="0" applyFont="1" applyBorder="1" applyAlignment="1" applyProtection="1">
      <alignment horizontal="left" vertical="top" wrapText="1"/>
    </xf>
    <xf numFmtId="0" fontId="9" fillId="0" borderId="2" xfId="10" applyFont="1" applyFill="1" applyBorder="1" applyAlignment="1" applyProtection="1">
      <alignment horizontal="center"/>
    </xf>
    <xf numFmtId="44" fontId="7" fillId="6" borderId="2" xfId="0" applyNumberFormat="1" applyFont="1" applyFill="1" applyBorder="1" applyAlignment="1" applyProtection="1">
      <alignment horizontal="center" vertical="center" wrapText="1"/>
    </xf>
    <xf numFmtId="0" fontId="12" fillId="5" borderId="3" xfId="10" applyFont="1" applyFill="1" applyBorder="1" applyAlignment="1" applyProtection="1">
      <alignment horizontal="left"/>
    </xf>
    <xf numFmtId="0" fontId="12" fillId="5" borderId="1" xfId="10" applyFont="1" applyFill="1" applyBorder="1" applyAlignment="1" applyProtection="1">
      <alignment horizontal="left"/>
    </xf>
    <xf numFmtId="44" fontId="8" fillId="0" borderId="12" xfId="0" applyNumberFormat="1" applyFont="1" applyBorder="1" applyAlignment="1" applyProtection="1">
      <alignment horizontal="right" vertical="center"/>
      <protection locked="0"/>
    </xf>
    <xf numFmtId="44" fontId="8" fillId="0" borderId="18" xfId="0" applyNumberFormat="1" applyFont="1" applyBorder="1" applyAlignment="1" applyProtection="1">
      <alignment horizontal="right" vertical="center"/>
      <protection locked="0"/>
    </xf>
    <xf numFmtId="44" fontId="8" fillId="0" borderId="10" xfId="0" applyNumberFormat="1" applyFont="1" applyBorder="1" applyAlignment="1" applyProtection="1">
      <alignment horizontal="right" vertical="center"/>
      <protection locked="0"/>
    </xf>
    <xf numFmtId="0" fontId="9" fillId="0" borderId="3" xfId="10" applyFont="1" applyFill="1" applyBorder="1" applyAlignment="1" applyProtection="1"/>
    <xf numFmtId="0" fontId="1" fillId="0" borderId="1" xfId="0" applyFont="1" applyFill="1" applyBorder="1" applyAlignment="1" applyProtection="1"/>
    <xf numFmtId="0" fontId="9" fillId="0" borderId="12" xfId="10" applyFont="1" applyFill="1" applyBorder="1" applyAlignment="1" applyProtection="1">
      <alignment horizontal="right" vertical="center"/>
      <protection hidden="1"/>
    </xf>
    <xf numFmtId="0" fontId="9" fillId="0" borderId="18" xfId="10" applyFont="1" applyFill="1" applyBorder="1" applyAlignment="1" applyProtection="1">
      <alignment horizontal="right" vertical="center"/>
      <protection hidden="1"/>
    </xf>
    <xf numFmtId="0" fontId="9" fillId="0" borderId="10" xfId="10" applyFont="1" applyFill="1" applyBorder="1" applyAlignment="1" applyProtection="1">
      <alignment horizontal="right" vertical="center"/>
      <protection hidden="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0" xfId="0" applyFont="1" applyFill="1" applyBorder="1" applyAlignment="1">
      <alignment horizontal="center" vertical="center" wrapText="1"/>
    </xf>
  </cellXfs>
  <cellStyles count="11">
    <cellStyle name="Dobro" xfId="1" builtinId="26"/>
    <cellStyle name="Navadno" xfId="0" builtinId="0"/>
    <cellStyle name="Navadno 2" xfId="2"/>
    <cellStyle name="Navadno 2 2" xfId="3"/>
    <cellStyle name="Navadno 3" xfId="4"/>
    <cellStyle name="Navadno 3 2" xfId="5"/>
    <cellStyle name="Navadno 4" xfId="6"/>
    <cellStyle name="Navadno 4 2" xfId="7"/>
    <cellStyle name="Navadno 4 3" xfId="8"/>
    <cellStyle name="Navadno 4 4" xfId="9"/>
    <cellStyle name="Navadno_IPiOdu-Obr3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0"/>
  <sheetViews>
    <sheetView view="pageBreakPreview" topLeftCell="A13" zoomScale="70" zoomScaleNormal="66" zoomScaleSheetLayoutView="70" workbookViewId="0">
      <selection activeCell="E8" sqref="E8"/>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0" customWidth="1"/>
    <col min="7" max="9" width="18.85546875" style="107" hidden="1" customWidth="1"/>
    <col min="10" max="10" width="13" style="112" hidden="1" customWidth="1"/>
    <col min="11" max="11" width="9.140625" style="50" hidden="1" customWidth="1"/>
    <col min="12" max="16384" width="9.140625" style="50"/>
  </cols>
  <sheetData>
    <row r="1" spans="1:10" s="49" customFormat="1" ht="69.75" customHeight="1" x14ac:dyDescent="0.35">
      <c r="A1" s="387" t="s">
        <v>657</v>
      </c>
      <c r="B1" s="388"/>
      <c r="C1" s="388"/>
      <c r="D1" s="388"/>
      <c r="E1" s="388"/>
      <c r="G1" s="104"/>
      <c r="H1" s="104"/>
      <c r="I1" s="104"/>
      <c r="J1" s="111"/>
    </row>
    <row r="2" spans="1:10" s="49" customFormat="1" ht="20.100000000000001" customHeight="1" x14ac:dyDescent="0.35">
      <c r="A2" s="170"/>
      <c r="B2" s="171"/>
      <c r="C2" s="171"/>
      <c r="D2" s="171"/>
      <c r="E2" s="171"/>
      <c r="G2" s="104"/>
      <c r="H2" s="104"/>
      <c r="I2" s="104"/>
      <c r="J2" s="111"/>
    </row>
    <row r="3" spans="1:10" s="49" customFormat="1" ht="20.100000000000001" customHeight="1" x14ac:dyDescent="0.35">
      <c r="A3" s="348" t="s">
        <v>684</v>
      </c>
      <c r="B3" s="171"/>
      <c r="C3" s="171"/>
      <c r="D3" s="171"/>
      <c r="E3" s="171"/>
      <c r="G3" s="104"/>
      <c r="H3" s="104"/>
      <c r="I3" s="104"/>
      <c r="J3" s="111"/>
    </row>
    <row r="4" spans="1:10" s="49" customFormat="1" ht="20.100000000000001" customHeight="1" x14ac:dyDescent="0.35">
      <c r="A4" s="170"/>
      <c r="B4" s="171"/>
      <c r="C4" s="171"/>
      <c r="D4" s="171"/>
      <c r="E4" s="172"/>
      <c r="G4" s="104"/>
      <c r="H4" s="104"/>
      <c r="I4" s="104"/>
      <c r="J4" s="111"/>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0</v>
      </c>
      <c r="B6" s="393"/>
      <c r="C6" s="174" t="s">
        <v>32</v>
      </c>
      <c r="D6" s="390"/>
      <c r="E6" s="391"/>
      <c r="G6" s="396"/>
      <c r="H6" s="396"/>
      <c r="I6" s="396"/>
      <c r="J6" s="396" t="s">
        <v>273</v>
      </c>
    </row>
    <row r="7" spans="1:10" x14ac:dyDescent="0.25">
      <c r="A7" s="384"/>
      <c r="B7" s="384" t="s">
        <v>29</v>
      </c>
      <c r="C7" s="399" t="s">
        <v>333</v>
      </c>
      <c r="D7" s="175" t="s">
        <v>33</v>
      </c>
      <c r="E7" s="51">
        <v>3800</v>
      </c>
      <c r="G7" s="105">
        <v>3800</v>
      </c>
      <c r="H7" s="105">
        <f>E7-G7</f>
        <v>0</v>
      </c>
      <c r="I7" s="106">
        <f>IFERROR(E7/G7*100,"-")</f>
        <v>100</v>
      </c>
      <c r="J7" s="117">
        <f>E7/60</f>
        <v>63.333333333333336</v>
      </c>
    </row>
    <row r="8" spans="1:10" x14ac:dyDescent="0.25">
      <c r="A8" s="385"/>
      <c r="B8" s="385"/>
      <c r="C8" s="401"/>
      <c r="D8" s="175" t="s">
        <v>34</v>
      </c>
      <c r="E8" s="51">
        <v>3800</v>
      </c>
      <c r="G8" s="105">
        <v>3800</v>
      </c>
      <c r="H8" s="105">
        <f t="shared" ref="H8:H26" si="0">E8-G8</f>
        <v>0</v>
      </c>
      <c r="I8" s="106">
        <f t="shared" ref="I8:I26" si="1">IFERROR(E8/G8*100,"-")</f>
        <v>100</v>
      </c>
      <c r="J8" s="117">
        <f t="shared" ref="J8:J21" si="2">E8/60</f>
        <v>63.333333333333336</v>
      </c>
    </row>
    <row r="9" spans="1:10" x14ac:dyDescent="0.25">
      <c r="A9" s="385"/>
      <c r="B9" s="385"/>
      <c r="C9" s="400"/>
      <c r="D9" s="175" t="s">
        <v>30</v>
      </c>
      <c r="E9" s="51">
        <v>3800</v>
      </c>
      <c r="G9" s="105">
        <v>3800</v>
      </c>
      <c r="H9" s="105">
        <f t="shared" si="0"/>
        <v>0</v>
      </c>
      <c r="I9" s="106">
        <f t="shared" si="1"/>
        <v>100</v>
      </c>
      <c r="J9" s="117">
        <f t="shared" si="2"/>
        <v>63.333333333333336</v>
      </c>
    </row>
    <row r="10" spans="1:10" x14ac:dyDescent="0.25">
      <c r="A10" s="385"/>
      <c r="B10" s="385"/>
      <c r="C10" s="399" t="s">
        <v>332</v>
      </c>
      <c r="D10" s="175" t="s">
        <v>33</v>
      </c>
      <c r="E10" s="51">
        <v>3800</v>
      </c>
      <c r="G10" s="105">
        <v>3800</v>
      </c>
      <c r="H10" s="105">
        <f t="shared" si="0"/>
        <v>0</v>
      </c>
      <c r="I10" s="106">
        <f t="shared" si="1"/>
        <v>100</v>
      </c>
      <c r="J10" s="117">
        <f t="shared" si="2"/>
        <v>63.333333333333336</v>
      </c>
    </row>
    <row r="11" spans="1:10" x14ac:dyDescent="0.25">
      <c r="A11" s="385"/>
      <c r="B11" s="385"/>
      <c r="C11" s="401"/>
      <c r="D11" s="175" t="s">
        <v>34</v>
      </c>
      <c r="E11" s="51">
        <v>3800</v>
      </c>
      <c r="G11" s="105">
        <v>3800</v>
      </c>
      <c r="H11" s="105">
        <f t="shared" si="0"/>
        <v>0</v>
      </c>
      <c r="I11" s="106">
        <f t="shared" si="1"/>
        <v>100</v>
      </c>
      <c r="J11" s="117">
        <f t="shared" si="2"/>
        <v>63.333333333333336</v>
      </c>
    </row>
    <row r="12" spans="1:10" x14ac:dyDescent="0.25">
      <c r="A12" s="386"/>
      <c r="B12" s="386"/>
      <c r="C12" s="400"/>
      <c r="D12" s="175" t="s">
        <v>30</v>
      </c>
      <c r="E12" s="51">
        <v>3800</v>
      </c>
      <c r="G12" s="105">
        <v>3800</v>
      </c>
      <c r="H12" s="105">
        <f t="shared" si="0"/>
        <v>0</v>
      </c>
      <c r="I12" s="106">
        <f t="shared" si="1"/>
        <v>100</v>
      </c>
      <c r="J12" s="117">
        <f t="shared" si="2"/>
        <v>63.333333333333336</v>
      </c>
    </row>
    <row r="13" spans="1:10" ht="38.25" customHeight="1" x14ac:dyDescent="0.25">
      <c r="A13" s="176"/>
      <c r="B13" s="177"/>
      <c r="C13" s="178" t="s">
        <v>35</v>
      </c>
      <c r="D13" s="179"/>
      <c r="E13" s="52"/>
      <c r="G13" s="105"/>
      <c r="H13" s="105"/>
      <c r="I13" s="106"/>
      <c r="J13" s="117"/>
    </row>
    <row r="14" spans="1:10" s="53" customFormat="1" x14ac:dyDescent="0.25">
      <c r="A14" s="402"/>
      <c r="B14" s="402"/>
      <c r="C14" s="399" t="s">
        <v>332</v>
      </c>
      <c r="D14" s="175" t="s">
        <v>33</v>
      </c>
      <c r="E14" s="51">
        <v>3800</v>
      </c>
      <c r="G14" s="105">
        <v>3800</v>
      </c>
      <c r="H14" s="105">
        <f>E14-G14</f>
        <v>0</v>
      </c>
      <c r="I14" s="106">
        <f>IFERROR(E14/G14*100,"-")</f>
        <v>100</v>
      </c>
      <c r="J14" s="117">
        <f>E14/60</f>
        <v>63.333333333333336</v>
      </c>
    </row>
    <row r="15" spans="1:10" s="53" customFormat="1" x14ac:dyDescent="0.25">
      <c r="A15" s="403"/>
      <c r="B15" s="403"/>
      <c r="C15" s="400"/>
      <c r="D15" s="175" t="s">
        <v>34</v>
      </c>
      <c r="E15" s="51">
        <v>3800</v>
      </c>
      <c r="G15" s="105">
        <v>3800</v>
      </c>
      <c r="H15" s="105">
        <f>E15-G15</f>
        <v>0</v>
      </c>
      <c r="I15" s="106">
        <f>IFERROR(E15/G15*100,"-")</f>
        <v>100</v>
      </c>
      <c r="J15" s="117">
        <f>E15/60</f>
        <v>63.333333333333336</v>
      </c>
    </row>
    <row r="16" spans="1:10" s="53" customFormat="1" x14ac:dyDescent="0.25">
      <c r="A16" s="403"/>
      <c r="B16" s="403"/>
      <c r="C16" s="399" t="s">
        <v>333</v>
      </c>
      <c r="D16" s="175" t="s">
        <v>33</v>
      </c>
      <c r="E16" s="51">
        <v>3800</v>
      </c>
      <c r="G16" s="105">
        <v>3800</v>
      </c>
      <c r="H16" s="105">
        <f t="shared" si="0"/>
        <v>0</v>
      </c>
      <c r="I16" s="106">
        <f t="shared" si="1"/>
        <v>100</v>
      </c>
      <c r="J16" s="117">
        <f t="shared" si="2"/>
        <v>63.333333333333336</v>
      </c>
    </row>
    <row r="17" spans="1:10" s="53" customFormat="1" x14ac:dyDescent="0.25">
      <c r="A17" s="403"/>
      <c r="B17" s="403"/>
      <c r="C17" s="400"/>
      <c r="D17" s="175" t="s">
        <v>34</v>
      </c>
      <c r="E17" s="51">
        <v>3800</v>
      </c>
      <c r="G17" s="105">
        <v>3800</v>
      </c>
      <c r="H17" s="105">
        <f t="shared" si="0"/>
        <v>0</v>
      </c>
      <c r="I17" s="106">
        <f t="shared" si="1"/>
        <v>100</v>
      </c>
      <c r="J17" s="117">
        <f t="shared" si="2"/>
        <v>63.333333333333336</v>
      </c>
    </row>
    <row r="18" spans="1:10" s="53" customFormat="1" x14ac:dyDescent="0.25">
      <c r="A18" s="403"/>
      <c r="B18" s="403"/>
      <c r="C18" s="399" t="s">
        <v>334</v>
      </c>
      <c r="D18" s="175" t="s">
        <v>33</v>
      </c>
      <c r="E18" s="51">
        <v>3800</v>
      </c>
      <c r="G18" s="105">
        <v>3800</v>
      </c>
      <c r="H18" s="105">
        <f t="shared" si="0"/>
        <v>0</v>
      </c>
      <c r="I18" s="106">
        <f t="shared" si="1"/>
        <v>100</v>
      </c>
      <c r="J18" s="117">
        <f t="shared" si="2"/>
        <v>63.333333333333336</v>
      </c>
    </row>
    <row r="19" spans="1:10" s="53" customFormat="1" x14ac:dyDescent="0.25">
      <c r="A19" s="403"/>
      <c r="B19" s="403"/>
      <c r="C19" s="400"/>
      <c r="D19" s="175" t="s">
        <v>34</v>
      </c>
      <c r="E19" s="51">
        <v>3800</v>
      </c>
      <c r="G19" s="105">
        <v>3800</v>
      </c>
      <c r="H19" s="105">
        <f t="shared" si="0"/>
        <v>0</v>
      </c>
      <c r="I19" s="106">
        <f t="shared" si="1"/>
        <v>100</v>
      </c>
      <c r="J19" s="117">
        <f t="shared" si="2"/>
        <v>63.333333333333336</v>
      </c>
    </row>
    <row r="20" spans="1:10" s="53" customFormat="1" x14ac:dyDescent="0.25">
      <c r="A20" s="403"/>
      <c r="B20" s="403"/>
      <c r="C20" s="399" t="s">
        <v>335</v>
      </c>
      <c r="D20" s="175" t="s">
        <v>33</v>
      </c>
      <c r="E20" s="51">
        <v>3800</v>
      </c>
      <c r="G20" s="105">
        <v>3800</v>
      </c>
      <c r="H20" s="105">
        <f t="shared" si="0"/>
        <v>0</v>
      </c>
      <c r="I20" s="106">
        <f t="shared" si="1"/>
        <v>100</v>
      </c>
      <c r="J20" s="117">
        <f t="shared" si="2"/>
        <v>63.333333333333336</v>
      </c>
    </row>
    <row r="21" spans="1:10" s="53" customFormat="1" x14ac:dyDescent="0.25">
      <c r="A21" s="404"/>
      <c r="B21" s="404"/>
      <c r="C21" s="400"/>
      <c r="D21" s="175" t="s">
        <v>34</v>
      </c>
      <c r="E21" s="51">
        <v>3800</v>
      </c>
      <c r="G21" s="105">
        <v>3800</v>
      </c>
      <c r="H21" s="105">
        <f t="shared" si="0"/>
        <v>0</v>
      </c>
      <c r="I21" s="106">
        <f t="shared" si="1"/>
        <v>100</v>
      </c>
      <c r="J21" s="117">
        <f t="shared" si="2"/>
        <v>63.333333333333336</v>
      </c>
    </row>
    <row r="22" spans="1:10" ht="39" customHeight="1" x14ac:dyDescent="0.25">
      <c r="A22" s="176"/>
      <c r="B22" s="177"/>
      <c r="C22" s="178" t="s">
        <v>36</v>
      </c>
      <c r="D22" s="179"/>
      <c r="E22" s="52"/>
      <c r="G22" s="105"/>
      <c r="H22" s="105"/>
      <c r="I22" s="106"/>
    </row>
    <row r="23" spans="1:10" s="53" customFormat="1" x14ac:dyDescent="0.25">
      <c r="A23" s="180"/>
      <c r="B23" s="180"/>
      <c r="C23" s="394" t="s">
        <v>344</v>
      </c>
      <c r="D23" s="395"/>
      <c r="E23" s="1">
        <v>1600</v>
      </c>
      <c r="F23" s="56"/>
      <c r="G23" s="105">
        <v>1600</v>
      </c>
      <c r="H23" s="105">
        <f>E23-G23</f>
        <v>0</v>
      </c>
      <c r="I23" s="106">
        <f>IFERROR(E23/G23*100,"-")</f>
        <v>100</v>
      </c>
      <c r="J23" s="112"/>
    </row>
    <row r="24" spans="1:10" x14ac:dyDescent="0.25">
      <c r="E24" s="54"/>
      <c r="G24" s="105"/>
      <c r="H24" s="105"/>
      <c r="I24" s="106"/>
    </row>
    <row r="25" spans="1:10" s="53" customFormat="1" ht="35.25" customHeight="1" x14ac:dyDescent="0.25">
      <c r="A25" s="176"/>
      <c r="B25" s="184"/>
      <c r="C25" s="185" t="s">
        <v>214</v>
      </c>
      <c r="D25" s="186"/>
      <c r="E25" s="55"/>
      <c r="G25" s="105"/>
      <c r="H25" s="105"/>
      <c r="I25" s="106"/>
      <c r="J25" s="112"/>
    </row>
    <row r="26" spans="1:10" s="53" customFormat="1" x14ac:dyDescent="0.25">
      <c r="A26" s="180"/>
      <c r="B26" s="180"/>
      <c r="C26" s="187" t="s">
        <v>162</v>
      </c>
      <c r="D26" s="188"/>
      <c r="E26" s="1">
        <v>8</v>
      </c>
      <c r="F26" s="56"/>
      <c r="G26" s="105">
        <v>8</v>
      </c>
      <c r="H26" s="105">
        <f t="shared" si="0"/>
        <v>0</v>
      </c>
      <c r="I26" s="106">
        <f t="shared" si="1"/>
        <v>100</v>
      </c>
      <c r="J26" s="112"/>
    </row>
    <row r="31" spans="1:10" ht="36.75" customHeight="1" x14ac:dyDescent="0.25">
      <c r="A31" s="339"/>
      <c r="B31" s="339"/>
      <c r="C31" s="339"/>
      <c r="D31" s="339"/>
      <c r="E31" s="339"/>
    </row>
    <row r="32" spans="1:10" x14ac:dyDescent="0.25">
      <c r="D32" s="182" t="s">
        <v>317</v>
      </c>
    </row>
    <row r="33" spans="1:10" x14ac:dyDescent="0.25">
      <c r="D33" s="182" t="s">
        <v>318</v>
      </c>
    </row>
    <row r="36" spans="1:10" x14ac:dyDescent="0.25">
      <c r="B36" s="107"/>
    </row>
    <row r="37" spans="1:10" s="53" customFormat="1" x14ac:dyDescent="0.25">
      <c r="A37" s="189"/>
      <c r="B37" s="189"/>
      <c r="C37" s="189"/>
      <c r="D37" s="189"/>
      <c r="E37" s="189"/>
      <c r="G37" s="108"/>
      <c r="H37" s="108"/>
      <c r="I37" s="108"/>
      <c r="J37" s="112"/>
    </row>
    <row r="38" spans="1:10" s="53" customFormat="1" ht="39" customHeight="1" x14ac:dyDescent="0.25">
      <c r="A38" s="397"/>
      <c r="B38" s="397"/>
      <c r="C38" s="397"/>
      <c r="D38" s="397"/>
      <c r="E38" s="397"/>
      <c r="G38" s="108"/>
      <c r="H38" s="108"/>
      <c r="I38" s="108"/>
      <c r="J38" s="112"/>
    </row>
    <row r="40" spans="1:10" ht="54" customHeight="1" x14ac:dyDescent="0.25">
      <c r="A40" s="397"/>
      <c r="B40" s="398"/>
      <c r="C40" s="398"/>
      <c r="D40" s="398"/>
      <c r="E40" s="398"/>
    </row>
  </sheetData>
  <customSheetViews>
    <customSheetView guid="{839003FA-3055-4E28-826D-0A2EF77DACBD}" scale="70" showPageBreaks="1" fitToPage="1" printArea="1" view="pageBreakPreview" topLeftCell="A4">
      <selection activeCell="C21" sqref="C21"/>
      <pageMargins left="0.75" right="0.75" top="0.98425196850393704" bottom="0.98425196850393704" header="0" footer="0"/>
      <printOptions horizontalCentered="1"/>
      <pageSetup paperSize="9" scale="59" orientation="portrait" r:id="rId1"/>
      <headerFooter alignWithMargins="0"/>
    </customSheetView>
  </customSheetViews>
  <mergeCells count="22">
    <mergeCell ref="C23:D23"/>
    <mergeCell ref="J5:J6"/>
    <mergeCell ref="A40:E40"/>
    <mergeCell ref="A38:E38"/>
    <mergeCell ref="C20:C21"/>
    <mergeCell ref="C16:C17"/>
    <mergeCell ref="C18:C19"/>
    <mergeCell ref="G5:G6"/>
    <mergeCell ref="H5:H6"/>
    <mergeCell ref="I5:I6"/>
    <mergeCell ref="C7:C9"/>
    <mergeCell ref="C10:C12"/>
    <mergeCell ref="C14:C15"/>
    <mergeCell ref="B14:B21"/>
    <mergeCell ref="A14:A21"/>
    <mergeCell ref="A7:A12"/>
    <mergeCell ref="B7:B12"/>
    <mergeCell ref="A1:E1"/>
    <mergeCell ref="A5:B5"/>
    <mergeCell ref="D5:D6"/>
    <mergeCell ref="E5:E6"/>
    <mergeCell ref="A6:B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9"/>
  <sheetViews>
    <sheetView view="pageBreakPreview" topLeftCell="A5"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457" t="s">
        <v>26</v>
      </c>
      <c r="E5" s="459" t="s">
        <v>27</v>
      </c>
      <c r="G5" s="396" t="s">
        <v>658</v>
      </c>
      <c r="H5" s="396" t="s">
        <v>255</v>
      </c>
      <c r="I5" s="396" t="s">
        <v>256</v>
      </c>
      <c r="J5" s="396" t="s">
        <v>273</v>
      </c>
    </row>
    <row r="6" spans="1:10" ht="37.9" customHeight="1" x14ac:dyDescent="0.25">
      <c r="A6" s="392" t="s">
        <v>9</v>
      </c>
      <c r="B6" s="393"/>
      <c r="C6" s="292" t="s">
        <v>32</v>
      </c>
      <c r="D6" s="458"/>
      <c r="E6" s="460"/>
      <c r="G6" s="396"/>
      <c r="H6" s="396"/>
      <c r="I6" s="396"/>
      <c r="J6" s="396" t="s">
        <v>273</v>
      </c>
    </row>
    <row r="7" spans="1:10" x14ac:dyDescent="0.25">
      <c r="A7" s="384"/>
      <c r="B7" s="384" t="s">
        <v>28</v>
      </c>
      <c r="C7" s="399" t="s">
        <v>545</v>
      </c>
      <c r="D7" s="211" t="s">
        <v>33</v>
      </c>
      <c r="E7" s="51">
        <v>3150</v>
      </c>
      <c r="G7" s="105">
        <v>3070</v>
      </c>
      <c r="H7" s="105">
        <f>E7-G7</f>
        <v>80</v>
      </c>
      <c r="I7" s="106">
        <f>IFERROR(E7/G7*100,"-")</f>
        <v>102.60586319218241</v>
      </c>
      <c r="J7" s="118">
        <f>E7/60</f>
        <v>52.5</v>
      </c>
    </row>
    <row r="8" spans="1:10" x14ac:dyDescent="0.25">
      <c r="A8" s="385"/>
      <c r="B8" s="385"/>
      <c r="C8" s="401"/>
      <c r="D8" s="211" t="s">
        <v>34</v>
      </c>
      <c r="E8" s="51">
        <v>3150</v>
      </c>
      <c r="G8" s="105">
        <v>3070</v>
      </c>
      <c r="H8" s="105">
        <f t="shared" ref="H8:H30" si="0">E8-G8</f>
        <v>80</v>
      </c>
      <c r="I8" s="106">
        <f t="shared" ref="I8:I30" si="1">IFERROR(E8/G8*100,"-")</f>
        <v>102.60586319218241</v>
      </c>
      <c r="J8" s="118">
        <f t="shared" ref="J8:J30" si="2">E8/60</f>
        <v>52.5</v>
      </c>
    </row>
    <row r="9" spans="1:10" x14ac:dyDescent="0.25">
      <c r="A9" s="385"/>
      <c r="B9" s="385"/>
      <c r="C9" s="400"/>
      <c r="D9" s="211" t="s">
        <v>30</v>
      </c>
      <c r="E9" s="51">
        <v>3150</v>
      </c>
      <c r="G9" s="105">
        <v>3070</v>
      </c>
      <c r="H9" s="105">
        <f t="shared" si="0"/>
        <v>80</v>
      </c>
      <c r="I9" s="106">
        <f t="shared" si="1"/>
        <v>102.60586319218241</v>
      </c>
      <c r="J9" s="118">
        <f t="shared" si="2"/>
        <v>52.5</v>
      </c>
    </row>
    <row r="10" spans="1:10" x14ac:dyDescent="0.25">
      <c r="A10" s="385"/>
      <c r="B10" s="385"/>
      <c r="C10" s="399" t="s">
        <v>546</v>
      </c>
      <c r="D10" s="211" t="s">
        <v>33</v>
      </c>
      <c r="E10" s="51">
        <v>3150</v>
      </c>
      <c r="G10" s="105">
        <v>2370</v>
      </c>
      <c r="H10" s="105">
        <f t="shared" si="0"/>
        <v>780</v>
      </c>
      <c r="I10" s="106">
        <f t="shared" si="1"/>
        <v>132.91139240506328</v>
      </c>
      <c r="J10" s="118">
        <f t="shared" si="2"/>
        <v>52.5</v>
      </c>
    </row>
    <row r="11" spans="1:10" x14ac:dyDescent="0.25">
      <c r="A11" s="385"/>
      <c r="B11" s="385"/>
      <c r="C11" s="401"/>
      <c r="D11" s="211" t="s">
        <v>34</v>
      </c>
      <c r="E11" s="51">
        <v>3150</v>
      </c>
      <c r="G11" s="105">
        <v>2370</v>
      </c>
      <c r="H11" s="105">
        <f t="shared" si="0"/>
        <v>780</v>
      </c>
      <c r="I11" s="106">
        <f t="shared" si="1"/>
        <v>132.91139240506328</v>
      </c>
      <c r="J11" s="118">
        <f t="shared" si="2"/>
        <v>52.5</v>
      </c>
    </row>
    <row r="12" spans="1:10" x14ac:dyDescent="0.25">
      <c r="A12" s="385"/>
      <c r="B12" s="386"/>
      <c r="C12" s="400"/>
      <c r="D12" s="211" t="s">
        <v>30</v>
      </c>
      <c r="E12" s="51">
        <v>3150</v>
      </c>
      <c r="G12" s="105">
        <v>1785</v>
      </c>
      <c r="H12" s="105">
        <f t="shared" si="0"/>
        <v>1365</v>
      </c>
      <c r="I12" s="106">
        <f t="shared" si="1"/>
        <v>176.47058823529412</v>
      </c>
      <c r="J12" s="118">
        <f t="shared" si="2"/>
        <v>52.5</v>
      </c>
    </row>
    <row r="13" spans="1:10" x14ac:dyDescent="0.25">
      <c r="A13" s="385"/>
      <c r="B13" s="384" t="s">
        <v>29</v>
      </c>
      <c r="C13" s="399" t="s">
        <v>391</v>
      </c>
      <c r="D13" s="175" t="s">
        <v>33</v>
      </c>
      <c r="E13" s="51">
        <v>3950</v>
      </c>
      <c r="G13" s="105">
        <v>3050</v>
      </c>
      <c r="H13" s="105">
        <f t="shared" si="0"/>
        <v>900</v>
      </c>
      <c r="I13" s="106">
        <f t="shared" si="1"/>
        <v>129.50819672131149</v>
      </c>
      <c r="J13" s="118">
        <f t="shared" si="2"/>
        <v>65.833333333333329</v>
      </c>
    </row>
    <row r="14" spans="1:10" x14ac:dyDescent="0.25">
      <c r="A14" s="385"/>
      <c r="B14" s="385"/>
      <c r="C14" s="401"/>
      <c r="D14" s="175" t="s">
        <v>34</v>
      </c>
      <c r="E14" s="51">
        <v>3950</v>
      </c>
      <c r="G14" s="105">
        <v>3050</v>
      </c>
      <c r="H14" s="105">
        <f t="shared" si="0"/>
        <v>900</v>
      </c>
      <c r="I14" s="106">
        <f t="shared" si="1"/>
        <v>129.50819672131149</v>
      </c>
      <c r="J14" s="118">
        <f t="shared" si="2"/>
        <v>65.833333333333329</v>
      </c>
    </row>
    <row r="15" spans="1:10" x14ac:dyDescent="0.25">
      <c r="A15" s="385"/>
      <c r="B15" s="385"/>
      <c r="C15" s="400"/>
      <c r="D15" s="211" t="s">
        <v>30</v>
      </c>
      <c r="E15" s="51">
        <v>3950</v>
      </c>
      <c r="G15" s="105">
        <v>3050</v>
      </c>
      <c r="H15" s="105">
        <f t="shared" si="0"/>
        <v>900</v>
      </c>
      <c r="I15" s="106">
        <f t="shared" si="1"/>
        <v>129.50819672131149</v>
      </c>
      <c r="J15" s="118">
        <f t="shared" si="2"/>
        <v>65.833333333333329</v>
      </c>
    </row>
    <row r="16" spans="1:10" x14ac:dyDescent="0.25">
      <c r="A16" s="385"/>
      <c r="B16" s="385"/>
      <c r="C16" s="399" t="s">
        <v>390</v>
      </c>
      <c r="D16" s="175" t="s">
        <v>33</v>
      </c>
      <c r="E16" s="51">
        <v>3950</v>
      </c>
      <c r="G16" s="105">
        <v>3890</v>
      </c>
      <c r="H16" s="105">
        <f t="shared" si="0"/>
        <v>60</v>
      </c>
      <c r="I16" s="106">
        <f t="shared" si="1"/>
        <v>101.54241645244215</v>
      </c>
      <c r="J16" s="118">
        <f t="shared" si="2"/>
        <v>65.833333333333329</v>
      </c>
    </row>
    <row r="17" spans="1:10" x14ac:dyDescent="0.25">
      <c r="A17" s="385"/>
      <c r="B17" s="385"/>
      <c r="C17" s="401"/>
      <c r="D17" s="175" t="s">
        <v>34</v>
      </c>
      <c r="E17" s="51">
        <v>3950</v>
      </c>
      <c r="G17" s="105">
        <v>3890</v>
      </c>
      <c r="H17" s="105">
        <f t="shared" si="0"/>
        <v>60</v>
      </c>
      <c r="I17" s="106">
        <f t="shared" si="1"/>
        <v>101.54241645244215</v>
      </c>
      <c r="J17" s="118">
        <f t="shared" si="2"/>
        <v>65.833333333333329</v>
      </c>
    </row>
    <row r="18" spans="1:10" x14ac:dyDescent="0.25">
      <c r="A18" s="385"/>
      <c r="B18" s="385"/>
      <c r="C18" s="400"/>
      <c r="D18" s="211" t="s">
        <v>30</v>
      </c>
      <c r="E18" s="51">
        <v>3950</v>
      </c>
      <c r="G18" s="105">
        <v>3890</v>
      </c>
      <c r="H18" s="105">
        <f t="shared" si="0"/>
        <v>60</v>
      </c>
      <c r="I18" s="106">
        <f t="shared" si="1"/>
        <v>101.54241645244215</v>
      </c>
      <c r="J18" s="118">
        <f t="shared" si="2"/>
        <v>65.833333333333329</v>
      </c>
    </row>
    <row r="19" spans="1:10" x14ac:dyDescent="0.25">
      <c r="A19" s="385"/>
      <c r="B19" s="385"/>
      <c r="C19" s="417" t="s">
        <v>547</v>
      </c>
      <c r="D19" s="175" t="s">
        <v>33</v>
      </c>
      <c r="E19" s="51">
        <v>3950</v>
      </c>
      <c r="G19" s="105">
        <v>3890</v>
      </c>
      <c r="H19" s="105">
        <f t="shared" si="0"/>
        <v>60</v>
      </c>
      <c r="I19" s="106">
        <f t="shared" si="1"/>
        <v>101.54241645244215</v>
      </c>
      <c r="J19" s="118">
        <f t="shared" si="2"/>
        <v>65.833333333333329</v>
      </c>
    </row>
    <row r="20" spans="1:10" x14ac:dyDescent="0.25">
      <c r="A20" s="385"/>
      <c r="B20" s="385"/>
      <c r="C20" s="422"/>
      <c r="D20" s="175" t="s">
        <v>34</v>
      </c>
      <c r="E20" s="51">
        <v>3950</v>
      </c>
      <c r="G20" s="105">
        <v>3890</v>
      </c>
      <c r="H20" s="105">
        <f t="shared" si="0"/>
        <v>60</v>
      </c>
      <c r="I20" s="106">
        <f t="shared" si="1"/>
        <v>101.54241645244215</v>
      </c>
      <c r="J20" s="118">
        <f t="shared" si="2"/>
        <v>65.833333333333329</v>
      </c>
    </row>
    <row r="21" spans="1:10" x14ac:dyDescent="0.25">
      <c r="A21" s="386"/>
      <c r="B21" s="386"/>
      <c r="C21" s="418"/>
      <c r="D21" s="211" t="s">
        <v>30</v>
      </c>
      <c r="E21" s="51">
        <v>3950</v>
      </c>
      <c r="G21" s="105">
        <v>3890</v>
      </c>
      <c r="H21" s="105">
        <f t="shared" si="0"/>
        <v>60</v>
      </c>
      <c r="I21" s="106">
        <f t="shared" si="1"/>
        <v>101.54241645244215</v>
      </c>
      <c r="J21" s="118">
        <f t="shared" si="2"/>
        <v>65.833333333333329</v>
      </c>
    </row>
    <row r="22" spans="1:10" ht="36.75" customHeight="1" x14ac:dyDescent="0.25">
      <c r="A22" s="176"/>
      <c r="B22" s="195"/>
      <c r="C22" s="178" t="s">
        <v>35</v>
      </c>
      <c r="D22" s="179"/>
      <c r="E22" s="58"/>
      <c r="G22" s="105"/>
      <c r="H22" s="105"/>
      <c r="I22" s="106"/>
      <c r="J22" s="118"/>
    </row>
    <row r="23" spans="1:10" x14ac:dyDescent="0.25">
      <c r="A23" s="385"/>
      <c r="B23" s="385"/>
      <c r="C23" s="399" t="s">
        <v>390</v>
      </c>
      <c r="D23" s="211" t="s">
        <v>33</v>
      </c>
      <c r="E23" s="51">
        <v>4050</v>
      </c>
      <c r="G23" s="105">
        <v>3890</v>
      </c>
      <c r="H23" s="105">
        <f t="shared" si="0"/>
        <v>160</v>
      </c>
      <c r="I23" s="106">
        <f t="shared" si="1"/>
        <v>104.11311053984575</v>
      </c>
      <c r="J23" s="118">
        <f t="shared" si="2"/>
        <v>67.5</v>
      </c>
    </row>
    <row r="24" spans="1:10" x14ac:dyDescent="0.25">
      <c r="A24" s="385"/>
      <c r="B24" s="385"/>
      <c r="C24" s="400"/>
      <c r="D24" s="211" t="s">
        <v>34</v>
      </c>
      <c r="E24" s="51">
        <v>4050</v>
      </c>
      <c r="G24" s="105">
        <v>3890</v>
      </c>
      <c r="H24" s="105">
        <f t="shared" si="0"/>
        <v>160</v>
      </c>
      <c r="I24" s="106">
        <f t="shared" si="1"/>
        <v>104.11311053984575</v>
      </c>
      <c r="J24" s="118">
        <f t="shared" si="2"/>
        <v>67.5</v>
      </c>
    </row>
    <row r="25" spans="1:10" x14ac:dyDescent="0.25">
      <c r="A25" s="385"/>
      <c r="B25" s="385"/>
      <c r="C25" s="399" t="s">
        <v>391</v>
      </c>
      <c r="D25" s="175" t="s">
        <v>33</v>
      </c>
      <c r="E25" s="51">
        <v>4050</v>
      </c>
      <c r="G25" s="105">
        <v>3890</v>
      </c>
      <c r="H25" s="105">
        <f>E25-G25</f>
        <v>160</v>
      </c>
      <c r="I25" s="106">
        <f>IFERROR(E25/G25*100,"-")</f>
        <v>104.11311053984575</v>
      </c>
      <c r="J25" s="118">
        <f>E25/60</f>
        <v>67.5</v>
      </c>
    </row>
    <row r="26" spans="1:10" x14ac:dyDescent="0.25">
      <c r="A26" s="385"/>
      <c r="B26" s="385"/>
      <c r="C26" s="400"/>
      <c r="D26" s="175" t="s">
        <v>34</v>
      </c>
      <c r="E26" s="51">
        <v>4050</v>
      </c>
      <c r="G26" s="105">
        <v>3890</v>
      </c>
      <c r="H26" s="105">
        <f>E26-G26</f>
        <v>160</v>
      </c>
      <c r="I26" s="106">
        <f>IFERROR(E26/G26*100,"-")</f>
        <v>104.11311053984575</v>
      </c>
      <c r="J26" s="118">
        <f>E26/60</f>
        <v>67.5</v>
      </c>
    </row>
    <row r="27" spans="1:10" x14ac:dyDescent="0.25">
      <c r="A27" s="385"/>
      <c r="B27" s="385"/>
      <c r="C27" s="399" t="s">
        <v>392</v>
      </c>
      <c r="D27" s="175" t="s">
        <v>33</v>
      </c>
      <c r="E27" s="51">
        <v>4050</v>
      </c>
      <c r="G27" s="105">
        <v>3890</v>
      </c>
      <c r="H27" s="105">
        <f>E27-G27</f>
        <v>160</v>
      </c>
      <c r="I27" s="106">
        <f>IFERROR(E27/G27*100,"-")</f>
        <v>104.11311053984575</v>
      </c>
      <c r="J27" s="118">
        <f>E27/60</f>
        <v>67.5</v>
      </c>
    </row>
    <row r="28" spans="1:10" x14ac:dyDescent="0.25">
      <c r="A28" s="385"/>
      <c r="B28" s="385"/>
      <c r="C28" s="400"/>
      <c r="D28" s="175" t="s">
        <v>34</v>
      </c>
      <c r="E28" s="51">
        <v>4050</v>
      </c>
      <c r="G28" s="105">
        <v>3890</v>
      </c>
      <c r="H28" s="105">
        <f>E28-G28</f>
        <v>160</v>
      </c>
      <c r="I28" s="106">
        <f>IFERROR(E28/G28*100,"-")</f>
        <v>104.11311053984575</v>
      </c>
      <c r="J28" s="118">
        <f>E28/60</f>
        <v>67.5</v>
      </c>
    </row>
    <row r="29" spans="1:10" x14ac:dyDescent="0.25">
      <c r="A29" s="385"/>
      <c r="B29" s="385"/>
      <c r="C29" s="399" t="s">
        <v>393</v>
      </c>
      <c r="D29" s="211" t="s">
        <v>33</v>
      </c>
      <c r="E29" s="51">
        <v>4050</v>
      </c>
      <c r="G29" s="105">
        <v>3890</v>
      </c>
      <c r="H29" s="105">
        <f t="shared" si="0"/>
        <v>160</v>
      </c>
      <c r="I29" s="106">
        <f t="shared" si="1"/>
        <v>104.11311053984575</v>
      </c>
      <c r="J29" s="118">
        <f t="shared" si="2"/>
        <v>67.5</v>
      </c>
    </row>
    <row r="30" spans="1:10" x14ac:dyDescent="0.25">
      <c r="A30" s="386"/>
      <c r="B30" s="386"/>
      <c r="C30" s="400"/>
      <c r="D30" s="211" t="s">
        <v>34</v>
      </c>
      <c r="E30" s="51">
        <v>4050</v>
      </c>
      <c r="G30" s="105">
        <v>3890</v>
      </c>
      <c r="H30" s="105">
        <f t="shared" si="0"/>
        <v>160</v>
      </c>
      <c r="I30" s="106">
        <f t="shared" si="1"/>
        <v>104.11311053984575</v>
      </c>
      <c r="J30" s="118">
        <f t="shared" si="2"/>
        <v>67.5</v>
      </c>
    </row>
    <row r="31" spans="1:10" ht="36.75" customHeight="1" x14ac:dyDescent="0.25">
      <c r="A31" s="176"/>
      <c r="B31" s="177"/>
      <c r="C31" s="178" t="s">
        <v>36</v>
      </c>
      <c r="D31" s="179"/>
      <c r="E31" s="52"/>
      <c r="G31" s="105"/>
      <c r="H31" s="105"/>
      <c r="I31" s="106"/>
    </row>
    <row r="32" spans="1:10" x14ac:dyDescent="0.25">
      <c r="E32" s="54"/>
      <c r="F32" s="56"/>
      <c r="G32" s="105"/>
      <c r="H32" s="105"/>
      <c r="I32" s="106"/>
    </row>
    <row r="33" spans="1:10" ht="35.25" customHeight="1" x14ac:dyDescent="0.25">
      <c r="A33" s="176"/>
      <c r="B33" s="184"/>
      <c r="C33" s="185" t="s">
        <v>214</v>
      </c>
      <c r="D33" s="186"/>
      <c r="E33" s="55"/>
      <c r="G33" s="105"/>
      <c r="H33" s="105"/>
      <c r="I33" s="106"/>
    </row>
    <row r="34" spans="1:10" x14ac:dyDescent="0.25">
      <c r="A34" s="461"/>
      <c r="B34" s="461"/>
      <c r="C34" s="206" t="s">
        <v>185</v>
      </c>
      <c r="D34" s="207"/>
      <c r="E34" s="51">
        <v>3</v>
      </c>
      <c r="G34" s="105">
        <v>3</v>
      </c>
      <c r="H34" s="105">
        <f>E34-G34</f>
        <v>0</v>
      </c>
      <c r="I34" s="106">
        <f>IFERROR(E34/G34*100,"-")</f>
        <v>100</v>
      </c>
      <c r="J34" s="118">
        <f>E34/60</f>
        <v>0.05</v>
      </c>
    </row>
    <row r="35" spans="1:10" ht="45.75" customHeight="1" x14ac:dyDescent="0.25">
      <c r="A35" s="462"/>
      <c r="B35" s="462"/>
      <c r="C35" s="463" t="s">
        <v>624</v>
      </c>
      <c r="D35" s="464"/>
      <c r="E35" s="51">
        <v>10</v>
      </c>
      <c r="G35" s="105">
        <v>10</v>
      </c>
      <c r="H35" s="105">
        <f>E35-G35</f>
        <v>0</v>
      </c>
      <c r="I35" s="106">
        <f>IFERROR(E35/G35*100,"-")</f>
        <v>100</v>
      </c>
      <c r="J35" s="118">
        <f>E35/60</f>
        <v>0.16666666666666666</v>
      </c>
    </row>
    <row r="36" spans="1:10" ht="51" customHeight="1" x14ac:dyDescent="0.25">
      <c r="A36" s="293"/>
      <c r="B36" s="293"/>
      <c r="C36" s="463" t="s">
        <v>625</v>
      </c>
      <c r="D36" s="464"/>
      <c r="E36" s="51">
        <v>178.8</v>
      </c>
      <c r="G36" s="105">
        <v>178.8</v>
      </c>
      <c r="H36" s="105">
        <f>E36-G36</f>
        <v>0</v>
      </c>
      <c r="I36" s="106">
        <f>IFERROR(E36/G36*100,"-")</f>
        <v>100</v>
      </c>
      <c r="J36" s="118">
        <f>E36/60</f>
        <v>2.98</v>
      </c>
    </row>
    <row r="37" spans="1:10" s="50" customFormat="1" x14ac:dyDescent="0.25">
      <c r="A37" s="107"/>
      <c r="B37" s="181"/>
      <c r="C37" s="181"/>
      <c r="D37" s="182"/>
      <c r="E37" s="183"/>
      <c r="G37" s="107"/>
      <c r="H37" s="107"/>
      <c r="I37" s="107"/>
      <c r="J37" s="114"/>
    </row>
    <row r="40" spans="1:10" s="50" customFormat="1" ht="36.75" customHeight="1" x14ac:dyDescent="0.25">
      <c r="A40" s="339"/>
      <c r="B40" s="339"/>
      <c r="C40" s="339"/>
      <c r="D40" s="339"/>
      <c r="E40" s="339"/>
      <c r="G40" s="107"/>
      <c r="H40" s="107"/>
      <c r="I40" s="107"/>
      <c r="J40" s="114"/>
    </row>
    <row r="42" spans="1:10" x14ac:dyDescent="0.25">
      <c r="D42" s="182" t="s">
        <v>317</v>
      </c>
    </row>
    <row r="43" spans="1:10" x14ac:dyDescent="0.25">
      <c r="D43" s="182" t="s">
        <v>318</v>
      </c>
    </row>
    <row r="46" spans="1:10" x14ac:dyDescent="0.25">
      <c r="A46" s="189"/>
      <c r="B46" s="189"/>
      <c r="C46" s="189"/>
      <c r="D46" s="189"/>
      <c r="E46" s="189"/>
    </row>
    <row r="47" spans="1:10" ht="39" customHeight="1" x14ac:dyDescent="0.25">
      <c r="A47" s="397"/>
      <c r="B47" s="397"/>
      <c r="C47" s="397"/>
      <c r="D47" s="397"/>
      <c r="E47" s="397"/>
    </row>
    <row r="49" spans="1:10" s="50" customFormat="1" ht="54" customHeight="1" x14ac:dyDescent="0.25">
      <c r="A49" s="397"/>
      <c r="B49" s="398"/>
      <c r="C49" s="398"/>
      <c r="D49" s="398"/>
      <c r="E49" s="398"/>
      <c r="G49" s="107"/>
      <c r="H49" s="107"/>
      <c r="I49" s="107"/>
      <c r="J49" s="114"/>
    </row>
  </sheetData>
  <customSheetViews>
    <customSheetView guid="{839003FA-3055-4E28-826D-0A2EF77DACBD}" scale="70" showPageBreaks="1" fitToPage="1" printArea="1" view="pageBreakPreview">
      <selection activeCell="C37" sqref="C37"/>
      <pageMargins left="0.75" right="0.75" top="0.98425196850393704" bottom="0.98425196850393704" header="0" footer="0"/>
      <printOptions horizontalCentered="1"/>
      <pageSetup paperSize="9" scale="59" orientation="portrait" r:id="rId1"/>
      <headerFooter alignWithMargins="0"/>
    </customSheetView>
  </customSheetViews>
  <mergeCells count="29">
    <mergeCell ref="J5:J6"/>
    <mergeCell ref="C16:C18"/>
    <mergeCell ref="C19:C21"/>
    <mergeCell ref="C13:C15"/>
    <mergeCell ref="I5:I6"/>
    <mergeCell ref="G5:G6"/>
    <mergeCell ref="H5:H6"/>
    <mergeCell ref="C7:C9"/>
    <mergeCell ref="A49:E49"/>
    <mergeCell ref="A7:A21"/>
    <mergeCell ref="B7:B12"/>
    <mergeCell ref="B13:B21"/>
    <mergeCell ref="A47:E47"/>
    <mergeCell ref="A23:A30"/>
    <mergeCell ref="B23:B30"/>
    <mergeCell ref="C23:C24"/>
    <mergeCell ref="C10:C12"/>
    <mergeCell ref="C29:C30"/>
    <mergeCell ref="A34:A35"/>
    <mergeCell ref="B34:B35"/>
    <mergeCell ref="C25:C26"/>
    <mergeCell ref="C27:C28"/>
    <mergeCell ref="C35:D35"/>
    <mergeCell ref="C36:D36"/>
    <mergeCell ref="A1:E1"/>
    <mergeCell ref="A5:B5"/>
    <mergeCell ref="D5:D6"/>
    <mergeCell ref="E5:E6"/>
    <mergeCell ref="A6:B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3"/>
  <sheetViews>
    <sheetView view="pageBreakPreview" topLeftCell="A13"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10</v>
      </c>
      <c r="B6" s="412"/>
      <c r="C6" s="174" t="s">
        <v>32</v>
      </c>
      <c r="D6" s="390"/>
      <c r="E6" s="391"/>
      <c r="G6" s="396"/>
      <c r="H6" s="396"/>
      <c r="I6" s="396"/>
      <c r="J6" s="396" t="s">
        <v>273</v>
      </c>
    </row>
    <row r="7" spans="1:10" ht="17.45" customHeight="1" x14ac:dyDescent="0.25">
      <c r="A7" s="384"/>
      <c r="B7" s="384" t="s">
        <v>28</v>
      </c>
      <c r="C7" s="417" t="s">
        <v>548</v>
      </c>
      <c r="D7" s="175" t="s">
        <v>33</v>
      </c>
      <c r="E7" s="147">
        <v>4500</v>
      </c>
      <c r="G7" s="147">
        <v>4500</v>
      </c>
      <c r="H7" s="105">
        <f>E7-G7</f>
        <v>0</v>
      </c>
      <c r="I7" s="106">
        <f>IFERROR(E7/G7*100,"-")</f>
        <v>100</v>
      </c>
      <c r="J7" s="118">
        <f>E7/60</f>
        <v>75</v>
      </c>
    </row>
    <row r="8" spans="1:10" ht="17.45" customHeight="1" x14ac:dyDescent="0.25">
      <c r="A8" s="385"/>
      <c r="B8" s="385"/>
      <c r="C8" s="422"/>
      <c r="D8" s="175" t="s">
        <v>34</v>
      </c>
      <c r="E8" s="147">
        <v>4500</v>
      </c>
      <c r="G8" s="147">
        <v>4500</v>
      </c>
      <c r="H8" s="105">
        <f t="shared" ref="H8:H39" si="0">E8-G8</f>
        <v>0</v>
      </c>
      <c r="I8" s="106">
        <f t="shared" ref="I8:I38" si="1">IFERROR(E8/G8*100,"-")</f>
        <v>100</v>
      </c>
      <c r="J8" s="118">
        <f t="shared" ref="J8:J30" si="2">E8/60</f>
        <v>75</v>
      </c>
    </row>
    <row r="9" spans="1:10" ht="17.45" customHeight="1" x14ac:dyDescent="0.25">
      <c r="A9" s="385"/>
      <c r="B9" s="386"/>
      <c r="C9" s="418"/>
      <c r="D9" s="175" t="s">
        <v>30</v>
      </c>
      <c r="E9" s="147">
        <v>4500</v>
      </c>
      <c r="G9" s="147">
        <v>4500</v>
      </c>
      <c r="H9" s="105">
        <f t="shared" si="0"/>
        <v>0</v>
      </c>
      <c r="I9" s="106">
        <f t="shared" si="1"/>
        <v>100</v>
      </c>
      <c r="J9" s="118">
        <f t="shared" si="2"/>
        <v>75</v>
      </c>
    </row>
    <row r="10" spans="1:10" ht="17.45" customHeight="1" x14ac:dyDescent="0.25">
      <c r="A10" s="385"/>
      <c r="B10" s="384" t="s">
        <v>29</v>
      </c>
      <c r="C10" s="417" t="s">
        <v>394</v>
      </c>
      <c r="D10" s="175" t="s">
        <v>33</v>
      </c>
      <c r="E10" s="147">
        <v>3050</v>
      </c>
      <c r="G10" s="147">
        <v>3050</v>
      </c>
      <c r="H10" s="105">
        <f t="shared" si="0"/>
        <v>0</v>
      </c>
      <c r="I10" s="106">
        <f t="shared" si="1"/>
        <v>100</v>
      </c>
      <c r="J10" s="118">
        <f t="shared" si="2"/>
        <v>50.833333333333336</v>
      </c>
    </row>
    <row r="11" spans="1:10" ht="17.45" customHeight="1" x14ac:dyDescent="0.25">
      <c r="A11" s="385"/>
      <c r="B11" s="385"/>
      <c r="C11" s="422"/>
      <c r="D11" s="175" t="s">
        <v>34</v>
      </c>
      <c r="E11" s="147">
        <v>3050</v>
      </c>
      <c r="G11" s="147">
        <v>3050</v>
      </c>
      <c r="H11" s="105">
        <f t="shared" si="0"/>
        <v>0</v>
      </c>
      <c r="I11" s="106">
        <f t="shared" si="1"/>
        <v>100</v>
      </c>
      <c r="J11" s="118">
        <f t="shared" si="2"/>
        <v>50.833333333333336</v>
      </c>
    </row>
    <row r="12" spans="1:10" ht="17.45" customHeight="1" x14ac:dyDescent="0.25">
      <c r="A12" s="385"/>
      <c r="B12" s="385"/>
      <c r="C12" s="418"/>
      <c r="D12" s="175" t="s">
        <v>30</v>
      </c>
      <c r="E12" s="147">
        <v>3050</v>
      </c>
      <c r="G12" s="147">
        <v>3050</v>
      </c>
      <c r="H12" s="105">
        <f t="shared" si="0"/>
        <v>0</v>
      </c>
      <c r="I12" s="106">
        <f t="shared" si="1"/>
        <v>100</v>
      </c>
      <c r="J12" s="118">
        <f t="shared" si="2"/>
        <v>50.833333333333336</v>
      </c>
    </row>
    <row r="13" spans="1:10" ht="17.45" customHeight="1" x14ac:dyDescent="0.25">
      <c r="A13" s="385"/>
      <c r="B13" s="385"/>
      <c r="C13" s="417" t="s">
        <v>395</v>
      </c>
      <c r="D13" s="175" t="s">
        <v>33</v>
      </c>
      <c r="E13" s="147">
        <v>3650</v>
      </c>
      <c r="G13" s="147">
        <v>3650</v>
      </c>
      <c r="H13" s="105">
        <f t="shared" si="0"/>
        <v>0</v>
      </c>
      <c r="I13" s="106">
        <f t="shared" si="1"/>
        <v>100</v>
      </c>
      <c r="J13" s="118">
        <f t="shared" si="2"/>
        <v>60.833333333333336</v>
      </c>
    </row>
    <row r="14" spans="1:10" ht="17.45" customHeight="1" x14ac:dyDescent="0.25">
      <c r="A14" s="385"/>
      <c r="B14" s="385"/>
      <c r="C14" s="422"/>
      <c r="D14" s="175" t="s">
        <v>34</v>
      </c>
      <c r="E14" s="147">
        <v>3650</v>
      </c>
      <c r="G14" s="147">
        <v>3650</v>
      </c>
      <c r="H14" s="105">
        <f t="shared" si="0"/>
        <v>0</v>
      </c>
      <c r="I14" s="106">
        <f t="shared" si="1"/>
        <v>100</v>
      </c>
      <c r="J14" s="118">
        <f t="shared" si="2"/>
        <v>60.833333333333336</v>
      </c>
    </row>
    <row r="15" spans="1:10" ht="17.45" customHeight="1" x14ac:dyDescent="0.25">
      <c r="A15" s="385"/>
      <c r="B15" s="385"/>
      <c r="C15" s="418"/>
      <c r="D15" s="175" t="s">
        <v>30</v>
      </c>
      <c r="E15" s="147">
        <v>3650</v>
      </c>
      <c r="G15" s="147">
        <v>3650</v>
      </c>
      <c r="H15" s="105">
        <f t="shared" si="0"/>
        <v>0</v>
      </c>
      <c r="I15" s="106">
        <f t="shared" si="1"/>
        <v>100</v>
      </c>
      <c r="J15" s="118">
        <f t="shared" si="2"/>
        <v>60.833333333333336</v>
      </c>
    </row>
    <row r="16" spans="1:10" ht="17.45" customHeight="1" x14ac:dyDescent="0.25">
      <c r="A16" s="385"/>
      <c r="B16" s="385"/>
      <c r="C16" s="417" t="s">
        <v>396</v>
      </c>
      <c r="D16" s="175" t="s">
        <v>33</v>
      </c>
      <c r="E16" s="147">
        <v>3650</v>
      </c>
      <c r="G16" s="147">
        <v>3650</v>
      </c>
      <c r="H16" s="105">
        <f t="shared" si="0"/>
        <v>0</v>
      </c>
      <c r="I16" s="106">
        <f t="shared" si="1"/>
        <v>100</v>
      </c>
      <c r="J16" s="118">
        <f t="shared" si="2"/>
        <v>60.833333333333336</v>
      </c>
    </row>
    <row r="17" spans="1:10" ht="17.45" customHeight="1" x14ac:dyDescent="0.25">
      <c r="A17" s="385"/>
      <c r="B17" s="385"/>
      <c r="C17" s="422"/>
      <c r="D17" s="175" t="s">
        <v>34</v>
      </c>
      <c r="E17" s="147">
        <v>3650</v>
      </c>
      <c r="G17" s="147">
        <v>3650</v>
      </c>
      <c r="H17" s="105">
        <f t="shared" si="0"/>
        <v>0</v>
      </c>
      <c r="I17" s="106">
        <f t="shared" si="1"/>
        <v>100</v>
      </c>
      <c r="J17" s="118">
        <f t="shared" si="2"/>
        <v>60.833333333333336</v>
      </c>
    </row>
    <row r="18" spans="1:10" ht="17.45" customHeight="1" x14ac:dyDescent="0.25">
      <c r="A18" s="385"/>
      <c r="B18" s="385"/>
      <c r="C18" s="418"/>
      <c r="D18" s="175" t="s">
        <v>30</v>
      </c>
      <c r="E18" s="147">
        <v>3650</v>
      </c>
      <c r="G18" s="147">
        <v>3650</v>
      </c>
      <c r="H18" s="105">
        <f t="shared" si="0"/>
        <v>0</v>
      </c>
      <c r="I18" s="106">
        <f t="shared" si="1"/>
        <v>100</v>
      </c>
      <c r="J18" s="118">
        <f t="shared" si="2"/>
        <v>60.833333333333336</v>
      </c>
    </row>
    <row r="19" spans="1:10" ht="17.45" customHeight="1" x14ac:dyDescent="0.25">
      <c r="A19" s="385"/>
      <c r="B19" s="385"/>
      <c r="C19" s="417" t="s">
        <v>397</v>
      </c>
      <c r="D19" s="175" t="s">
        <v>33</v>
      </c>
      <c r="E19" s="147">
        <v>4300</v>
      </c>
      <c r="G19" s="147">
        <v>4300</v>
      </c>
      <c r="H19" s="105">
        <f t="shared" si="0"/>
        <v>0</v>
      </c>
      <c r="I19" s="106">
        <f t="shared" si="1"/>
        <v>100</v>
      </c>
      <c r="J19" s="118">
        <f t="shared" si="2"/>
        <v>71.666666666666671</v>
      </c>
    </row>
    <row r="20" spans="1:10" ht="17.45" customHeight="1" x14ac:dyDescent="0.25">
      <c r="A20" s="385"/>
      <c r="B20" s="385"/>
      <c r="C20" s="422"/>
      <c r="D20" s="175" t="s">
        <v>34</v>
      </c>
      <c r="E20" s="147">
        <v>4300</v>
      </c>
      <c r="G20" s="147">
        <v>4300</v>
      </c>
      <c r="H20" s="105">
        <f t="shared" si="0"/>
        <v>0</v>
      </c>
      <c r="I20" s="106">
        <f t="shared" si="1"/>
        <v>100</v>
      </c>
      <c r="J20" s="118">
        <f t="shared" si="2"/>
        <v>71.666666666666671</v>
      </c>
    </row>
    <row r="21" spans="1:10" ht="17.45" customHeight="1" x14ac:dyDescent="0.25">
      <c r="A21" s="386"/>
      <c r="B21" s="386"/>
      <c r="C21" s="418"/>
      <c r="D21" s="175" t="s">
        <v>30</v>
      </c>
      <c r="E21" s="147">
        <v>4300</v>
      </c>
      <c r="G21" s="147">
        <v>4300</v>
      </c>
      <c r="H21" s="105">
        <f t="shared" si="0"/>
        <v>0</v>
      </c>
      <c r="I21" s="106">
        <f t="shared" si="1"/>
        <v>100</v>
      </c>
      <c r="J21" s="118">
        <f t="shared" si="2"/>
        <v>71.666666666666671</v>
      </c>
    </row>
    <row r="22" spans="1:10" ht="36.75" customHeight="1" x14ac:dyDescent="0.25">
      <c r="A22" s="176"/>
      <c r="B22" s="177"/>
      <c r="C22" s="178" t="s">
        <v>35</v>
      </c>
      <c r="D22" s="179"/>
      <c r="E22" s="148"/>
      <c r="G22" s="148"/>
      <c r="H22" s="105"/>
      <c r="I22" s="106"/>
      <c r="J22" s="118"/>
    </row>
    <row r="23" spans="1:10" ht="17.45" customHeight="1" x14ac:dyDescent="0.25">
      <c r="A23" s="466"/>
      <c r="B23" s="402"/>
      <c r="C23" s="399" t="s">
        <v>397</v>
      </c>
      <c r="D23" s="175" t="s">
        <v>41</v>
      </c>
      <c r="E23" s="147">
        <v>6820</v>
      </c>
      <c r="G23" s="147">
        <v>6820</v>
      </c>
      <c r="H23" s="105">
        <f>E23-G23</f>
        <v>0</v>
      </c>
      <c r="I23" s="106">
        <f>IFERROR(E23/G23*100,"-")</f>
        <v>100</v>
      </c>
      <c r="J23" s="118">
        <f>E23/60</f>
        <v>113.66666666666667</v>
      </c>
    </row>
    <row r="24" spans="1:10" ht="17.45" customHeight="1" x14ac:dyDescent="0.25">
      <c r="A24" s="467"/>
      <c r="B24" s="403"/>
      <c r="C24" s="400"/>
      <c r="D24" s="175" t="s">
        <v>34</v>
      </c>
      <c r="E24" s="147">
        <v>7920</v>
      </c>
      <c r="G24" s="147">
        <v>7920</v>
      </c>
      <c r="H24" s="105">
        <f>E24-G24</f>
        <v>0</v>
      </c>
      <c r="I24" s="106">
        <f>IFERROR(E24/G24*100,"-")</f>
        <v>100</v>
      </c>
      <c r="J24" s="118">
        <f>E24/60</f>
        <v>132</v>
      </c>
    </row>
    <row r="25" spans="1:10" ht="17.45" customHeight="1" x14ac:dyDescent="0.25">
      <c r="A25" s="467"/>
      <c r="B25" s="403"/>
      <c r="C25" s="399" t="s">
        <v>395</v>
      </c>
      <c r="D25" s="175" t="s">
        <v>41</v>
      </c>
      <c r="E25" s="147">
        <v>8400</v>
      </c>
      <c r="G25" s="147">
        <v>8400</v>
      </c>
      <c r="H25" s="105">
        <f>E25-G25</f>
        <v>0</v>
      </c>
      <c r="I25" s="106">
        <f>IFERROR(E25/G25*100,"-")</f>
        <v>100</v>
      </c>
      <c r="J25" s="118">
        <f>E25/60</f>
        <v>140</v>
      </c>
    </row>
    <row r="26" spans="1:10" ht="17.45" customHeight="1" x14ac:dyDescent="0.25">
      <c r="A26" s="467"/>
      <c r="B26" s="403"/>
      <c r="C26" s="400"/>
      <c r="D26" s="175" t="s">
        <v>34</v>
      </c>
      <c r="E26" s="147">
        <v>7750</v>
      </c>
      <c r="G26" s="147">
        <v>7750</v>
      </c>
      <c r="H26" s="105">
        <f>E26-G26</f>
        <v>0</v>
      </c>
      <c r="I26" s="106">
        <f>IFERROR(E26/G26*100,"-")</f>
        <v>100</v>
      </c>
      <c r="J26" s="118">
        <f>E26/60</f>
        <v>129.16666666666666</v>
      </c>
    </row>
    <row r="27" spans="1:10" ht="17.45" customHeight="1" x14ac:dyDescent="0.25">
      <c r="A27" s="467"/>
      <c r="B27" s="403"/>
      <c r="C27" s="399" t="s">
        <v>396</v>
      </c>
      <c r="D27" s="175" t="s">
        <v>41</v>
      </c>
      <c r="E27" s="147">
        <v>8400</v>
      </c>
      <c r="G27" s="147">
        <v>8400</v>
      </c>
      <c r="H27" s="105">
        <f t="shared" si="0"/>
        <v>0</v>
      </c>
      <c r="I27" s="106">
        <f t="shared" si="1"/>
        <v>100</v>
      </c>
      <c r="J27" s="118">
        <f t="shared" si="2"/>
        <v>140</v>
      </c>
    </row>
    <row r="28" spans="1:10" ht="17.45" customHeight="1" x14ac:dyDescent="0.25">
      <c r="A28" s="467"/>
      <c r="B28" s="403"/>
      <c r="C28" s="400"/>
      <c r="D28" s="175" t="s">
        <v>34</v>
      </c>
      <c r="E28" s="147">
        <v>7200</v>
      </c>
      <c r="G28" s="147">
        <v>7200</v>
      </c>
      <c r="H28" s="105">
        <f t="shared" si="0"/>
        <v>0</v>
      </c>
      <c r="I28" s="106">
        <f t="shared" si="1"/>
        <v>100</v>
      </c>
      <c r="J28" s="118">
        <f t="shared" si="2"/>
        <v>120</v>
      </c>
    </row>
    <row r="29" spans="1:10" ht="17.45" customHeight="1" x14ac:dyDescent="0.25">
      <c r="A29" s="467"/>
      <c r="B29" s="403"/>
      <c r="C29" s="399" t="s">
        <v>398</v>
      </c>
      <c r="D29" s="175" t="s">
        <v>41</v>
      </c>
      <c r="E29" s="147">
        <v>8660</v>
      </c>
      <c r="G29" s="147">
        <v>8660</v>
      </c>
      <c r="H29" s="105">
        <f t="shared" si="0"/>
        <v>0</v>
      </c>
      <c r="I29" s="106">
        <f t="shared" si="1"/>
        <v>100</v>
      </c>
      <c r="J29" s="118">
        <f t="shared" si="2"/>
        <v>144.33333333333334</v>
      </c>
    </row>
    <row r="30" spans="1:10" ht="17.45" customHeight="1" x14ac:dyDescent="0.25">
      <c r="A30" s="467"/>
      <c r="B30" s="403"/>
      <c r="C30" s="400"/>
      <c r="D30" s="175" t="s">
        <v>34</v>
      </c>
      <c r="E30" s="147">
        <v>7950</v>
      </c>
      <c r="G30" s="147">
        <v>7950</v>
      </c>
      <c r="H30" s="105">
        <f t="shared" si="0"/>
        <v>0</v>
      </c>
      <c r="I30" s="106">
        <f t="shared" si="1"/>
        <v>100</v>
      </c>
      <c r="J30" s="118">
        <f t="shared" si="2"/>
        <v>132.5</v>
      </c>
    </row>
    <row r="31" spans="1:10" ht="17.45" customHeight="1" x14ac:dyDescent="0.25">
      <c r="A31" s="467"/>
      <c r="B31" s="403"/>
      <c r="C31" s="399" t="s">
        <v>394</v>
      </c>
      <c r="D31" s="175" t="s">
        <v>41</v>
      </c>
      <c r="E31" s="147">
        <v>4600</v>
      </c>
      <c r="G31" s="147">
        <v>4600</v>
      </c>
      <c r="H31" s="105">
        <f>E31-G31</f>
        <v>0</v>
      </c>
      <c r="I31" s="106">
        <f>IFERROR(E31/G31*100,"-")</f>
        <v>100</v>
      </c>
      <c r="J31" s="118">
        <f>E31/60</f>
        <v>76.666666666666671</v>
      </c>
    </row>
    <row r="32" spans="1:10" ht="17.45" customHeight="1" x14ac:dyDescent="0.25">
      <c r="A32" s="468"/>
      <c r="B32" s="404"/>
      <c r="C32" s="400"/>
      <c r="D32" s="175" t="s">
        <v>34</v>
      </c>
      <c r="E32" s="147">
        <v>4700</v>
      </c>
      <c r="G32" s="147">
        <v>4700</v>
      </c>
      <c r="H32" s="105">
        <f>E32-G32</f>
        <v>0</v>
      </c>
      <c r="I32" s="106">
        <f>IFERROR(E32/G32*100,"-")</f>
        <v>100</v>
      </c>
      <c r="J32" s="118">
        <f>E32/60</f>
        <v>78.333333333333329</v>
      </c>
    </row>
    <row r="33" spans="1:10" ht="34.5" customHeight="1" x14ac:dyDescent="0.25">
      <c r="A33" s="176"/>
      <c r="B33" s="177"/>
      <c r="C33" s="178" t="s">
        <v>36</v>
      </c>
      <c r="D33" s="179"/>
      <c r="E33" s="52"/>
      <c r="G33" s="105"/>
      <c r="H33" s="105"/>
      <c r="I33" s="106"/>
    </row>
    <row r="34" spans="1:10" x14ac:dyDescent="0.25">
      <c r="E34" s="54"/>
      <c r="G34" s="105"/>
      <c r="H34" s="105"/>
      <c r="I34" s="106"/>
    </row>
    <row r="35" spans="1:10" ht="35.25" customHeight="1" x14ac:dyDescent="0.25">
      <c r="A35" s="176"/>
      <c r="B35" s="184"/>
      <c r="C35" s="185" t="s">
        <v>214</v>
      </c>
      <c r="D35" s="186"/>
      <c r="E35" s="55"/>
      <c r="G35" s="105"/>
      <c r="H35" s="105"/>
      <c r="I35" s="106"/>
    </row>
    <row r="36" spans="1:10" x14ac:dyDescent="0.25">
      <c r="A36" s="465"/>
      <c r="B36" s="465"/>
      <c r="C36" s="198" t="s">
        <v>50</v>
      </c>
      <c r="D36" s="200"/>
      <c r="E36" s="61">
        <v>0.04</v>
      </c>
      <c r="G36" s="105">
        <v>0.04</v>
      </c>
      <c r="H36" s="105">
        <f t="shared" si="0"/>
        <v>0</v>
      </c>
      <c r="I36" s="106">
        <f t="shared" si="1"/>
        <v>100</v>
      </c>
    </row>
    <row r="37" spans="1:10" x14ac:dyDescent="0.25">
      <c r="A37" s="465"/>
      <c r="B37" s="465"/>
      <c r="C37" s="198" t="s">
        <v>51</v>
      </c>
      <c r="D37" s="201" t="s">
        <v>286</v>
      </c>
      <c r="E37" s="127" t="s">
        <v>79</v>
      </c>
      <c r="G37" s="105" t="s">
        <v>79</v>
      </c>
      <c r="H37" s="105"/>
      <c r="I37" s="106" t="str">
        <f>IFERROR(E37/G37*100,"-")</f>
        <v>-</v>
      </c>
    </row>
    <row r="38" spans="1:10" x14ac:dyDescent="0.25">
      <c r="A38" s="465"/>
      <c r="B38" s="465"/>
      <c r="C38" s="198" t="s">
        <v>287</v>
      </c>
      <c r="D38" s="247" t="s">
        <v>192</v>
      </c>
      <c r="E38" s="61">
        <v>15</v>
      </c>
      <c r="G38" s="105">
        <v>15</v>
      </c>
      <c r="H38" s="105">
        <f t="shared" si="0"/>
        <v>0</v>
      </c>
      <c r="I38" s="106">
        <f t="shared" si="1"/>
        <v>100</v>
      </c>
    </row>
    <row r="39" spans="1:10" x14ac:dyDescent="0.25">
      <c r="A39" s="465"/>
      <c r="B39" s="465"/>
      <c r="C39" s="198" t="s">
        <v>288</v>
      </c>
      <c r="D39" s="247" t="s">
        <v>192</v>
      </c>
      <c r="E39" s="61">
        <v>35</v>
      </c>
      <c r="G39" s="105">
        <v>35</v>
      </c>
      <c r="H39" s="105">
        <f t="shared" si="0"/>
        <v>0</v>
      </c>
      <c r="I39" s="106">
        <f>IFERROR(E39/G39*100,"-")</f>
        <v>100</v>
      </c>
    </row>
    <row r="41" spans="1:10" s="50" customFormat="1" x14ac:dyDescent="0.25">
      <c r="A41" s="107"/>
      <c r="B41" s="181"/>
      <c r="C41" s="181"/>
      <c r="D41" s="182"/>
      <c r="E41" s="183"/>
      <c r="G41" s="107"/>
      <c r="H41" s="107"/>
      <c r="I41" s="107"/>
      <c r="J41" s="114"/>
    </row>
    <row r="44" spans="1:10" s="50" customFormat="1" ht="36.75" customHeight="1" x14ac:dyDescent="0.25">
      <c r="A44" s="339"/>
      <c r="B44" s="339"/>
      <c r="C44" s="339"/>
      <c r="D44" s="339"/>
      <c r="E44" s="339"/>
      <c r="G44" s="107"/>
      <c r="H44" s="107"/>
      <c r="I44" s="107"/>
      <c r="J44" s="114"/>
    </row>
    <row r="45" spans="1:10" x14ac:dyDescent="0.25">
      <c r="D45" s="182" t="s">
        <v>317</v>
      </c>
    </row>
    <row r="46" spans="1:10" x14ac:dyDescent="0.25">
      <c r="D46" s="182" t="s">
        <v>318</v>
      </c>
    </row>
    <row r="50" spans="1:10" x14ac:dyDescent="0.25">
      <c r="A50" s="189"/>
      <c r="B50" s="189"/>
      <c r="C50" s="189"/>
      <c r="D50" s="189"/>
      <c r="E50" s="189"/>
    </row>
    <row r="51" spans="1:10" ht="39" customHeight="1" x14ac:dyDescent="0.25">
      <c r="A51" s="397"/>
      <c r="B51" s="397"/>
      <c r="C51" s="397"/>
      <c r="D51" s="397"/>
      <c r="E51" s="397"/>
    </row>
    <row r="53" spans="1:10" s="50" customFormat="1" ht="54" customHeight="1" x14ac:dyDescent="0.25">
      <c r="A53" s="397"/>
      <c r="B53" s="398"/>
      <c r="C53" s="398"/>
      <c r="D53" s="398"/>
      <c r="E53" s="398"/>
      <c r="G53" s="107"/>
      <c r="H53" s="107"/>
      <c r="I53" s="107"/>
      <c r="J53" s="114"/>
    </row>
  </sheetData>
  <customSheetViews>
    <customSheetView guid="{839003FA-3055-4E28-826D-0A2EF77DACBD}" scale="70" showPageBreaks="1" fitToPage="1" printArea="1" view="pageBreakPreview">
      <selection activeCell="E2" sqref="E2"/>
      <pageMargins left="0.75" right="0.75" top="0.98425196850393704" bottom="0.98425196850393704" header="0" footer="0"/>
      <printOptions horizontalCentered="1"/>
      <pageSetup paperSize="9" scale="59" orientation="portrait" r:id="rId1"/>
      <headerFooter alignWithMargins="0"/>
    </customSheetView>
  </customSheetViews>
  <mergeCells count="28">
    <mergeCell ref="A23:A32"/>
    <mergeCell ref="J5:J6"/>
    <mergeCell ref="C13:C15"/>
    <mergeCell ref="C16:C18"/>
    <mergeCell ref="H5:H6"/>
    <mergeCell ref="I5:I6"/>
    <mergeCell ref="G5:G6"/>
    <mergeCell ref="A1:E1"/>
    <mergeCell ref="A5:B5"/>
    <mergeCell ref="D5:D6"/>
    <mergeCell ref="E5:E6"/>
    <mergeCell ref="A6:B6"/>
    <mergeCell ref="A53:E53"/>
    <mergeCell ref="B10:B21"/>
    <mergeCell ref="A51:E51"/>
    <mergeCell ref="A7:A21"/>
    <mergeCell ref="C27:C28"/>
    <mergeCell ref="C7:C9"/>
    <mergeCell ref="C10:C12"/>
    <mergeCell ref="B7:B9"/>
    <mergeCell ref="A36:A39"/>
    <mergeCell ref="B36:B39"/>
    <mergeCell ref="C29:C30"/>
    <mergeCell ref="C19:C21"/>
    <mergeCell ref="C23:C24"/>
    <mergeCell ref="C25:C26"/>
    <mergeCell ref="C31:C32"/>
    <mergeCell ref="B23:B32"/>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8"/>
  <sheetViews>
    <sheetView view="pageBreakPreview" topLeftCell="A10"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80.57031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11</v>
      </c>
      <c r="B6" s="412"/>
      <c r="C6" s="174" t="s">
        <v>32</v>
      </c>
      <c r="D6" s="390"/>
      <c r="E6" s="391"/>
      <c r="G6" s="396"/>
      <c r="H6" s="396"/>
      <c r="I6" s="396"/>
      <c r="J6" s="396" t="s">
        <v>273</v>
      </c>
    </row>
    <row r="7" spans="1:10" ht="17.45" customHeight="1" x14ac:dyDescent="0.25">
      <c r="A7" s="413"/>
      <c r="B7" s="384" t="s">
        <v>28</v>
      </c>
      <c r="C7" s="417" t="s">
        <v>549</v>
      </c>
      <c r="D7" s="211" t="s">
        <v>33</v>
      </c>
      <c r="E7" s="71">
        <v>2000</v>
      </c>
      <c r="G7" s="110">
        <v>2000</v>
      </c>
      <c r="H7" s="105">
        <f>E7-G7</f>
        <v>0</v>
      </c>
      <c r="I7" s="106">
        <f>IFERROR(E7/G7*100,"-")</f>
        <v>100</v>
      </c>
      <c r="J7" s="118">
        <f>E7/60</f>
        <v>33.333333333333336</v>
      </c>
    </row>
    <row r="8" spans="1:10" ht="17.45" customHeight="1" x14ac:dyDescent="0.25">
      <c r="A8" s="405"/>
      <c r="B8" s="385"/>
      <c r="C8" s="422"/>
      <c r="D8" s="211" t="s">
        <v>34</v>
      </c>
      <c r="E8" s="71">
        <v>2000</v>
      </c>
      <c r="G8" s="110">
        <v>2000</v>
      </c>
      <c r="H8" s="105">
        <f t="shared" ref="H8:H53" si="0">E8-G8</f>
        <v>0</v>
      </c>
      <c r="I8" s="106">
        <f t="shared" ref="I8:I53" si="1">IFERROR(E8/G8*100,"-")</f>
        <v>100</v>
      </c>
      <c r="J8" s="118">
        <f t="shared" ref="J8:J44" si="2">E8/60</f>
        <v>33.333333333333336</v>
      </c>
    </row>
    <row r="9" spans="1:10" ht="17.45" customHeight="1" x14ac:dyDescent="0.25">
      <c r="A9" s="405"/>
      <c r="B9" s="385"/>
      <c r="C9" s="418"/>
      <c r="D9" s="211" t="s">
        <v>30</v>
      </c>
      <c r="E9" s="71">
        <v>2000</v>
      </c>
      <c r="G9" s="110">
        <v>2000</v>
      </c>
      <c r="H9" s="105">
        <f t="shared" si="0"/>
        <v>0</v>
      </c>
      <c r="I9" s="106">
        <f t="shared" si="1"/>
        <v>100</v>
      </c>
      <c r="J9" s="118">
        <f t="shared" si="2"/>
        <v>33.333333333333336</v>
      </c>
    </row>
    <row r="10" spans="1:10" ht="17.45" customHeight="1" x14ac:dyDescent="0.25">
      <c r="A10" s="405"/>
      <c r="B10" s="385"/>
      <c r="C10" s="417" t="s">
        <v>550</v>
      </c>
      <c r="D10" s="211" t="s">
        <v>33</v>
      </c>
      <c r="E10" s="71">
        <v>2000</v>
      </c>
      <c r="G10" s="110">
        <v>2000</v>
      </c>
      <c r="H10" s="105">
        <f t="shared" si="0"/>
        <v>0</v>
      </c>
      <c r="I10" s="106">
        <f t="shared" si="1"/>
        <v>100</v>
      </c>
      <c r="J10" s="118">
        <f t="shared" si="2"/>
        <v>33.333333333333336</v>
      </c>
    </row>
    <row r="11" spans="1:10" ht="17.45" customHeight="1" x14ac:dyDescent="0.25">
      <c r="A11" s="405"/>
      <c r="B11" s="385"/>
      <c r="C11" s="422"/>
      <c r="D11" s="211" t="s">
        <v>34</v>
      </c>
      <c r="E11" s="71">
        <v>2000</v>
      </c>
      <c r="G11" s="110">
        <v>2000</v>
      </c>
      <c r="H11" s="105">
        <f t="shared" si="0"/>
        <v>0</v>
      </c>
      <c r="I11" s="106">
        <f t="shared" si="1"/>
        <v>100</v>
      </c>
      <c r="J11" s="118">
        <f t="shared" si="2"/>
        <v>33.333333333333336</v>
      </c>
    </row>
    <row r="12" spans="1:10" ht="17.45" customHeight="1" x14ac:dyDescent="0.25">
      <c r="A12" s="405"/>
      <c r="B12" s="386"/>
      <c r="C12" s="418"/>
      <c r="D12" s="211" t="s">
        <v>30</v>
      </c>
      <c r="E12" s="71">
        <v>2000</v>
      </c>
      <c r="G12" s="110">
        <v>2000</v>
      </c>
      <c r="H12" s="105">
        <f t="shared" si="0"/>
        <v>0</v>
      </c>
      <c r="I12" s="106">
        <f t="shared" si="1"/>
        <v>100</v>
      </c>
      <c r="J12" s="118">
        <f t="shared" si="2"/>
        <v>33.333333333333336</v>
      </c>
    </row>
    <row r="13" spans="1:10" ht="17.45" customHeight="1" x14ac:dyDescent="0.25">
      <c r="A13" s="405"/>
      <c r="B13" s="384" t="s">
        <v>29</v>
      </c>
      <c r="C13" s="417" t="s">
        <v>402</v>
      </c>
      <c r="D13" s="211" t="s">
        <v>33</v>
      </c>
      <c r="E13" s="71">
        <v>2000</v>
      </c>
      <c r="G13" s="110">
        <v>2000</v>
      </c>
      <c r="H13" s="105">
        <f t="shared" si="0"/>
        <v>0</v>
      </c>
      <c r="I13" s="106">
        <f t="shared" si="1"/>
        <v>100</v>
      </c>
      <c r="J13" s="118">
        <f t="shared" si="2"/>
        <v>33.333333333333336</v>
      </c>
    </row>
    <row r="14" spans="1:10" ht="17.45" customHeight="1" x14ac:dyDescent="0.25">
      <c r="A14" s="405"/>
      <c r="B14" s="385"/>
      <c r="C14" s="422"/>
      <c r="D14" s="211" t="s">
        <v>34</v>
      </c>
      <c r="E14" s="71">
        <v>2000</v>
      </c>
      <c r="G14" s="110">
        <v>2000</v>
      </c>
      <c r="H14" s="105">
        <f t="shared" si="0"/>
        <v>0</v>
      </c>
      <c r="I14" s="106">
        <f t="shared" si="1"/>
        <v>100</v>
      </c>
      <c r="J14" s="118">
        <f t="shared" si="2"/>
        <v>33.333333333333336</v>
      </c>
    </row>
    <row r="15" spans="1:10" ht="17.45" customHeight="1" x14ac:dyDescent="0.25">
      <c r="A15" s="405"/>
      <c r="B15" s="385"/>
      <c r="C15" s="418"/>
      <c r="D15" s="211" t="s">
        <v>30</v>
      </c>
      <c r="E15" s="71">
        <v>2000</v>
      </c>
      <c r="G15" s="110">
        <v>2000</v>
      </c>
      <c r="H15" s="105">
        <f t="shared" si="0"/>
        <v>0</v>
      </c>
      <c r="I15" s="106">
        <f t="shared" si="1"/>
        <v>100</v>
      </c>
      <c r="J15" s="118">
        <f t="shared" si="2"/>
        <v>33.333333333333336</v>
      </c>
    </row>
    <row r="16" spans="1:10" ht="17.45" customHeight="1" x14ac:dyDescent="0.25">
      <c r="A16" s="405"/>
      <c r="B16" s="385"/>
      <c r="C16" s="417" t="s">
        <v>403</v>
      </c>
      <c r="D16" s="175" t="s">
        <v>33</v>
      </c>
      <c r="E16" s="71">
        <v>2000</v>
      </c>
      <c r="G16" s="110">
        <v>2000</v>
      </c>
      <c r="H16" s="105">
        <f t="shared" si="0"/>
        <v>0</v>
      </c>
      <c r="I16" s="106">
        <f t="shared" si="1"/>
        <v>100</v>
      </c>
      <c r="J16" s="118">
        <f t="shared" si="2"/>
        <v>33.333333333333336</v>
      </c>
    </row>
    <row r="17" spans="1:10" ht="17.45" customHeight="1" x14ac:dyDescent="0.25">
      <c r="A17" s="405"/>
      <c r="B17" s="385"/>
      <c r="C17" s="422"/>
      <c r="D17" s="175" t="s">
        <v>34</v>
      </c>
      <c r="E17" s="71">
        <v>2000</v>
      </c>
      <c r="G17" s="110">
        <v>2000</v>
      </c>
      <c r="H17" s="105">
        <f t="shared" si="0"/>
        <v>0</v>
      </c>
      <c r="I17" s="106">
        <f t="shared" si="1"/>
        <v>100</v>
      </c>
      <c r="J17" s="118">
        <f t="shared" si="2"/>
        <v>33.333333333333336</v>
      </c>
    </row>
    <row r="18" spans="1:10" ht="17.45" customHeight="1" x14ac:dyDescent="0.25">
      <c r="A18" s="405"/>
      <c r="B18" s="385"/>
      <c r="C18" s="418"/>
      <c r="D18" s="175" t="s">
        <v>30</v>
      </c>
      <c r="E18" s="71">
        <v>2000</v>
      </c>
      <c r="G18" s="110">
        <v>2000</v>
      </c>
      <c r="H18" s="105">
        <f t="shared" si="0"/>
        <v>0</v>
      </c>
      <c r="I18" s="106">
        <f t="shared" si="1"/>
        <v>100</v>
      </c>
      <c r="J18" s="118">
        <f t="shared" si="2"/>
        <v>33.333333333333336</v>
      </c>
    </row>
    <row r="19" spans="1:10" ht="17.45" customHeight="1" x14ac:dyDescent="0.25">
      <c r="A19" s="405"/>
      <c r="B19" s="385"/>
      <c r="C19" s="417" t="s">
        <v>406</v>
      </c>
      <c r="D19" s="211" t="s">
        <v>33</v>
      </c>
      <c r="E19" s="71">
        <v>2000</v>
      </c>
      <c r="G19" s="110">
        <v>2000</v>
      </c>
      <c r="H19" s="105">
        <f t="shared" si="0"/>
        <v>0</v>
      </c>
      <c r="I19" s="106">
        <f t="shared" si="1"/>
        <v>100</v>
      </c>
      <c r="J19" s="118">
        <f t="shared" si="2"/>
        <v>33.333333333333336</v>
      </c>
    </row>
    <row r="20" spans="1:10" ht="17.45" customHeight="1" x14ac:dyDescent="0.25">
      <c r="A20" s="405"/>
      <c r="B20" s="385"/>
      <c r="C20" s="422"/>
      <c r="D20" s="211" t="s">
        <v>34</v>
      </c>
      <c r="E20" s="71">
        <v>2000</v>
      </c>
      <c r="G20" s="110">
        <v>2000</v>
      </c>
      <c r="H20" s="105">
        <f t="shared" si="0"/>
        <v>0</v>
      </c>
      <c r="I20" s="106">
        <f t="shared" si="1"/>
        <v>100</v>
      </c>
      <c r="J20" s="118">
        <f t="shared" si="2"/>
        <v>33.333333333333336</v>
      </c>
    </row>
    <row r="21" spans="1:10" ht="17.45" customHeight="1" x14ac:dyDescent="0.25">
      <c r="A21" s="405"/>
      <c r="B21" s="385"/>
      <c r="C21" s="418"/>
      <c r="D21" s="211" t="s">
        <v>30</v>
      </c>
      <c r="E21" s="71">
        <v>2000</v>
      </c>
      <c r="G21" s="110">
        <v>2000</v>
      </c>
      <c r="H21" s="105">
        <f t="shared" si="0"/>
        <v>0</v>
      </c>
      <c r="I21" s="106">
        <f t="shared" si="1"/>
        <v>100</v>
      </c>
      <c r="J21" s="118">
        <f t="shared" si="2"/>
        <v>33.333333333333336</v>
      </c>
    </row>
    <row r="22" spans="1:10" ht="17.45" customHeight="1" x14ac:dyDescent="0.25">
      <c r="A22" s="405"/>
      <c r="B22" s="385"/>
      <c r="C22" s="417" t="s">
        <v>551</v>
      </c>
      <c r="D22" s="175" t="s">
        <v>33</v>
      </c>
      <c r="E22" s="71">
        <v>2162.41</v>
      </c>
      <c r="G22" s="110">
        <v>2162.41</v>
      </c>
      <c r="H22" s="105">
        <f t="shared" si="0"/>
        <v>0</v>
      </c>
      <c r="I22" s="106">
        <f t="shared" si="1"/>
        <v>100</v>
      </c>
      <c r="J22" s="118">
        <f t="shared" si="2"/>
        <v>36.040166666666664</v>
      </c>
    </row>
    <row r="23" spans="1:10" ht="17.45" customHeight="1" x14ac:dyDescent="0.25">
      <c r="A23" s="405"/>
      <c r="B23" s="385"/>
      <c r="C23" s="422"/>
      <c r="D23" s="175" t="s">
        <v>34</v>
      </c>
      <c r="E23" s="71">
        <v>2162.41</v>
      </c>
      <c r="G23" s="110">
        <v>2162.41</v>
      </c>
      <c r="H23" s="105">
        <f t="shared" si="0"/>
        <v>0</v>
      </c>
      <c r="I23" s="106">
        <f t="shared" si="1"/>
        <v>100</v>
      </c>
      <c r="J23" s="118">
        <f t="shared" si="2"/>
        <v>36.040166666666664</v>
      </c>
    </row>
    <row r="24" spans="1:10" ht="17.45" customHeight="1" x14ac:dyDescent="0.25">
      <c r="A24" s="440"/>
      <c r="B24" s="386"/>
      <c r="C24" s="418"/>
      <c r="D24" s="211" t="s">
        <v>30</v>
      </c>
      <c r="E24" s="71">
        <v>2162.41</v>
      </c>
      <c r="G24" s="110">
        <v>2162.41</v>
      </c>
      <c r="H24" s="105">
        <f t="shared" si="0"/>
        <v>0</v>
      </c>
      <c r="I24" s="106">
        <f t="shared" si="1"/>
        <v>100</v>
      </c>
      <c r="J24" s="118">
        <f t="shared" si="2"/>
        <v>36.040166666666664</v>
      </c>
    </row>
    <row r="25" spans="1:10" ht="34.5" customHeight="1" x14ac:dyDescent="0.25">
      <c r="A25" s="176"/>
      <c r="B25" s="177"/>
      <c r="C25" s="178" t="s">
        <v>35</v>
      </c>
      <c r="D25" s="179"/>
      <c r="E25" s="58"/>
      <c r="G25" s="110"/>
      <c r="H25" s="105"/>
      <c r="I25" s="106"/>
      <c r="J25" s="118"/>
    </row>
    <row r="26" spans="1:10" ht="19.5" customHeight="1" x14ac:dyDescent="0.25">
      <c r="A26" s="446"/>
      <c r="B26" s="446"/>
      <c r="C26" s="417" t="s">
        <v>401</v>
      </c>
      <c r="D26" s="175" t="s">
        <v>33</v>
      </c>
      <c r="E26" s="71">
        <v>2000</v>
      </c>
      <c r="G26" s="110">
        <v>2000</v>
      </c>
      <c r="H26" s="105">
        <f t="shared" si="0"/>
        <v>0</v>
      </c>
      <c r="I26" s="106">
        <f t="shared" si="1"/>
        <v>100</v>
      </c>
      <c r="J26" s="118">
        <f t="shared" si="2"/>
        <v>33.333333333333336</v>
      </c>
    </row>
    <row r="27" spans="1:10" ht="17.45" customHeight="1" x14ac:dyDescent="0.25">
      <c r="A27" s="447"/>
      <c r="B27" s="447"/>
      <c r="C27" s="422"/>
      <c r="D27" s="175" t="s">
        <v>34</v>
      </c>
      <c r="E27" s="71">
        <v>2000</v>
      </c>
      <c r="G27" s="110">
        <v>2000</v>
      </c>
      <c r="H27" s="105">
        <f t="shared" si="0"/>
        <v>0</v>
      </c>
      <c r="I27" s="106">
        <f t="shared" si="1"/>
        <v>100</v>
      </c>
      <c r="J27" s="118">
        <f t="shared" si="2"/>
        <v>33.333333333333336</v>
      </c>
    </row>
    <row r="28" spans="1:10" ht="17.45" customHeight="1" x14ac:dyDescent="0.25">
      <c r="A28" s="447"/>
      <c r="B28" s="447"/>
      <c r="C28" s="422"/>
      <c r="D28" s="211" t="s">
        <v>30</v>
      </c>
      <c r="E28" s="71">
        <v>2000</v>
      </c>
      <c r="G28" s="110">
        <v>2000</v>
      </c>
      <c r="H28" s="105">
        <f t="shared" si="0"/>
        <v>0</v>
      </c>
      <c r="I28" s="106">
        <f t="shared" si="1"/>
        <v>100</v>
      </c>
      <c r="J28" s="118">
        <f t="shared" si="2"/>
        <v>33.333333333333336</v>
      </c>
    </row>
    <row r="29" spans="1:10" ht="17.45" customHeight="1" x14ac:dyDescent="0.25">
      <c r="A29" s="447"/>
      <c r="B29" s="447"/>
      <c r="C29" s="422"/>
      <c r="D29" s="175" t="s">
        <v>31</v>
      </c>
      <c r="E29" s="71">
        <v>2000</v>
      </c>
      <c r="G29" s="110">
        <v>2000</v>
      </c>
      <c r="H29" s="105">
        <f t="shared" si="0"/>
        <v>0</v>
      </c>
      <c r="I29" s="106">
        <f t="shared" si="1"/>
        <v>100</v>
      </c>
      <c r="J29" s="118">
        <f t="shared" si="2"/>
        <v>33.333333333333336</v>
      </c>
    </row>
    <row r="30" spans="1:10" ht="17.45" customHeight="1" x14ac:dyDescent="0.25">
      <c r="A30" s="447"/>
      <c r="B30" s="447"/>
      <c r="C30" s="418"/>
      <c r="D30" s="211" t="s">
        <v>56</v>
      </c>
      <c r="E30" s="71">
        <v>2000</v>
      </c>
      <c r="G30" s="110">
        <v>2000</v>
      </c>
      <c r="H30" s="105">
        <f t="shared" si="0"/>
        <v>0</v>
      </c>
      <c r="I30" s="106">
        <f t="shared" si="1"/>
        <v>100</v>
      </c>
      <c r="J30" s="118">
        <f t="shared" si="2"/>
        <v>33.333333333333336</v>
      </c>
    </row>
    <row r="31" spans="1:10" ht="17.45" customHeight="1" x14ac:dyDescent="0.25">
      <c r="A31" s="447"/>
      <c r="B31" s="447"/>
      <c r="C31" s="399" t="s">
        <v>403</v>
      </c>
      <c r="D31" s="265" t="s">
        <v>33</v>
      </c>
      <c r="E31" s="71">
        <v>2800</v>
      </c>
      <c r="G31" s="110">
        <v>2800</v>
      </c>
      <c r="H31" s="105">
        <f t="shared" si="0"/>
        <v>0</v>
      </c>
      <c r="I31" s="106">
        <f t="shared" si="1"/>
        <v>100</v>
      </c>
      <c r="J31" s="118">
        <f t="shared" si="2"/>
        <v>46.666666666666664</v>
      </c>
    </row>
    <row r="32" spans="1:10" ht="17.45" customHeight="1" x14ac:dyDescent="0.25">
      <c r="A32" s="447"/>
      <c r="B32" s="447"/>
      <c r="C32" s="400"/>
      <c r="D32" s="211" t="s">
        <v>34</v>
      </c>
      <c r="E32" s="71">
        <v>2800</v>
      </c>
      <c r="G32" s="110">
        <v>2800</v>
      </c>
      <c r="H32" s="105">
        <f t="shared" si="0"/>
        <v>0</v>
      </c>
      <c r="I32" s="106">
        <f t="shared" si="1"/>
        <v>100</v>
      </c>
      <c r="J32" s="118">
        <f t="shared" si="2"/>
        <v>46.666666666666664</v>
      </c>
    </row>
    <row r="33" spans="1:10" ht="17.45" customHeight="1" x14ac:dyDescent="0.25">
      <c r="A33" s="447"/>
      <c r="B33" s="447"/>
      <c r="C33" s="399" t="s">
        <v>406</v>
      </c>
      <c r="D33" s="211" t="s">
        <v>33</v>
      </c>
      <c r="E33" s="71">
        <v>2800</v>
      </c>
      <c r="G33" s="110">
        <v>2800</v>
      </c>
      <c r="H33" s="105">
        <f>E33-G33</f>
        <v>0</v>
      </c>
      <c r="I33" s="106">
        <f>IFERROR(E33/G33*100,"-")</f>
        <v>100</v>
      </c>
      <c r="J33" s="118">
        <f>E33/60</f>
        <v>46.666666666666664</v>
      </c>
    </row>
    <row r="34" spans="1:10" ht="17.45" customHeight="1" x14ac:dyDescent="0.25">
      <c r="A34" s="447"/>
      <c r="B34" s="447"/>
      <c r="C34" s="400"/>
      <c r="D34" s="211" t="s">
        <v>34</v>
      </c>
      <c r="E34" s="71">
        <v>2800</v>
      </c>
      <c r="G34" s="110">
        <v>2800</v>
      </c>
      <c r="H34" s="105">
        <f>E34-G34</f>
        <v>0</v>
      </c>
      <c r="I34" s="106">
        <f>IFERROR(E34/G34*100,"-")</f>
        <v>100</v>
      </c>
      <c r="J34" s="118">
        <f>E34/60</f>
        <v>46.666666666666664</v>
      </c>
    </row>
    <row r="35" spans="1:10" ht="17.45" customHeight="1" x14ac:dyDescent="0.25">
      <c r="A35" s="447"/>
      <c r="B35" s="447"/>
      <c r="C35" s="399" t="s">
        <v>405</v>
      </c>
      <c r="D35" s="211" t="s">
        <v>33</v>
      </c>
      <c r="E35" s="71">
        <v>2800</v>
      </c>
      <c r="G35" s="110">
        <v>2800</v>
      </c>
      <c r="H35" s="105">
        <f t="shared" si="0"/>
        <v>0</v>
      </c>
      <c r="I35" s="106">
        <f t="shared" si="1"/>
        <v>100</v>
      </c>
      <c r="J35" s="118">
        <f t="shared" si="2"/>
        <v>46.666666666666664</v>
      </c>
    </row>
    <row r="36" spans="1:10" ht="17.45" customHeight="1" x14ac:dyDescent="0.25">
      <c r="A36" s="447"/>
      <c r="B36" s="447"/>
      <c r="C36" s="400"/>
      <c r="D36" s="211" t="s">
        <v>34</v>
      </c>
      <c r="E36" s="71">
        <v>2800</v>
      </c>
      <c r="G36" s="110">
        <v>2800</v>
      </c>
      <c r="H36" s="105">
        <f t="shared" si="0"/>
        <v>0</v>
      </c>
      <c r="I36" s="106">
        <f t="shared" si="1"/>
        <v>100</v>
      </c>
      <c r="J36" s="118">
        <f t="shared" si="2"/>
        <v>46.666666666666664</v>
      </c>
    </row>
    <row r="37" spans="1:10" ht="17.45" customHeight="1" x14ac:dyDescent="0.25">
      <c r="A37" s="447"/>
      <c r="B37" s="447"/>
      <c r="C37" s="399" t="s">
        <v>402</v>
      </c>
      <c r="D37" s="211" t="s">
        <v>33</v>
      </c>
      <c r="E37" s="71">
        <v>2800</v>
      </c>
      <c r="G37" s="110">
        <v>2800</v>
      </c>
      <c r="H37" s="105">
        <f>E37-G37</f>
        <v>0</v>
      </c>
      <c r="I37" s="106">
        <f>IFERROR(E37/G37*100,"-")</f>
        <v>100</v>
      </c>
      <c r="J37" s="118">
        <f>E37/60</f>
        <v>46.666666666666664</v>
      </c>
    </row>
    <row r="38" spans="1:10" ht="17.45" customHeight="1" x14ac:dyDescent="0.25">
      <c r="A38" s="447"/>
      <c r="B38" s="447"/>
      <c r="C38" s="400"/>
      <c r="D38" s="211" t="s">
        <v>34</v>
      </c>
      <c r="E38" s="71">
        <v>2800</v>
      </c>
      <c r="G38" s="110">
        <v>2800</v>
      </c>
      <c r="H38" s="105">
        <f>E38-G38</f>
        <v>0</v>
      </c>
      <c r="I38" s="106">
        <f>IFERROR(E38/G38*100,"-")</f>
        <v>100</v>
      </c>
      <c r="J38" s="118">
        <f>E38/60</f>
        <v>46.666666666666664</v>
      </c>
    </row>
    <row r="39" spans="1:10" ht="17.45" customHeight="1" x14ac:dyDescent="0.25">
      <c r="A39" s="447"/>
      <c r="B39" s="447"/>
      <c r="C39" s="399" t="s">
        <v>404</v>
      </c>
      <c r="D39" s="211" t="s">
        <v>33</v>
      </c>
      <c r="E39" s="71">
        <v>2800</v>
      </c>
      <c r="G39" s="110">
        <v>2800</v>
      </c>
      <c r="H39" s="105">
        <f>E39-G39</f>
        <v>0</v>
      </c>
      <c r="I39" s="106">
        <f>IFERROR(E39/G39*100,"-")</f>
        <v>100</v>
      </c>
      <c r="J39" s="118">
        <f>E39/60</f>
        <v>46.666666666666664</v>
      </c>
    </row>
    <row r="40" spans="1:10" ht="17.45" customHeight="1" x14ac:dyDescent="0.25">
      <c r="A40" s="447"/>
      <c r="B40" s="447"/>
      <c r="C40" s="400"/>
      <c r="D40" s="211" t="s">
        <v>34</v>
      </c>
      <c r="E40" s="71">
        <v>2800</v>
      </c>
      <c r="G40" s="110">
        <v>2800</v>
      </c>
      <c r="H40" s="105">
        <f>E40-G40</f>
        <v>0</v>
      </c>
      <c r="I40" s="106">
        <f>IFERROR(E40/G40*100,"-")</f>
        <v>100</v>
      </c>
      <c r="J40" s="118">
        <f>E40/60</f>
        <v>46.666666666666664</v>
      </c>
    </row>
    <row r="41" spans="1:10" ht="17.45" customHeight="1" x14ac:dyDescent="0.25">
      <c r="A41" s="447"/>
      <c r="B41" s="447"/>
      <c r="C41" s="399" t="s">
        <v>408</v>
      </c>
      <c r="D41" s="211" t="s">
        <v>33</v>
      </c>
      <c r="E41" s="71">
        <v>2800</v>
      </c>
      <c r="G41" s="110">
        <v>2800</v>
      </c>
      <c r="H41" s="105">
        <f t="shared" si="0"/>
        <v>0</v>
      </c>
      <c r="I41" s="106">
        <f t="shared" si="1"/>
        <v>100</v>
      </c>
      <c r="J41" s="118">
        <f t="shared" si="2"/>
        <v>46.666666666666664</v>
      </c>
    </row>
    <row r="42" spans="1:10" ht="17.45" customHeight="1" x14ac:dyDescent="0.25">
      <c r="A42" s="447"/>
      <c r="B42" s="447"/>
      <c r="C42" s="400"/>
      <c r="D42" s="211" t="s">
        <v>34</v>
      </c>
      <c r="E42" s="71">
        <v>2800</v>
      </c>
      <c r="G42" s="110">
        <v>2800</v>
      </c>
      <c r="H42" s="105">
        <f t="shared" si="0"/>
        <v>0</v>
      </c>
      <c r="I42" s="106">
        <f t="shared" si="1"/>
        <v>100</v>
      </c>
      <c r="J42" s="118">
        <f t="shared" si="2"/>
        <v>46.666666666666664</v>
      </c>
    </row>
    <row r="43" spans="1:10" ht="17.45" customHeight="1" x14ac:dyDescent="0.25">
      <c r="A43" s="447"/>
      <c r="B43" s="447"/>
      <c r="C43" s="399" t="s">
        <v>407</v>
      </c>
      <c r="D43" s="211" t="s">
        <v>33</v>
      </c>
      <c r="E43" s="71">
        <v>2800</v>
      </c>
      <c r="G43" s="110">
        <v>2800</v>
      </c>
      <c r="H43" s="105">
        <f t="shared" si="0"/>
        <v>0</v>
      </c>
      <c r="I43" s="106">
        <f t="shared" si="1"/>
        <v>100</v>
      </c>
      <c r="J43" s="118">
        <f t="shared" si="2"/>
        <v>46.666666666666664</v>
      </c>
    </row>
    <row r="44" spans="1:10" ht="17.45" customHeight="1" x14ac:dyDescent="0.25">
      <c r="A44" s="447"/>
      <c r="B44" s="447"/>
      <c r="C44" s="400"/>
      <c r="D44" s="211" t="s">
        <v>34</v>
      </c>
      <c r="E44" s="71">
        <v>2800</v>
      </c>
      <c r="G44" s="110">
        <v>2800</v>
      </c>
      <c r="H44" s="105">
        <f t="shared" si="0"/>
        <v>0</v>
      </c>
      <c r="I44" s="106">
        <f t="shared" si="1"/>
        <v>100</v>
      </c>
      <c r="J44" s="118">
        <f t="shared" si="2"/>
        <v>46.666666666666664</v>
      </c>
    </row>
    <row r="45" spans="1:10" ht="39" customHeight="1" x14ac:dyDescent="0.25">
      <c r="A45" s="176"/>
      <c r="B45" s="177"/>
      <c r="C45" s="178" t="s">
        <v>36</v>
      </c>
      <c r="D45" s="179"/>
      <c r="E45" s="52"/>
      <c r="G45" s="110"/>
      <c r="H45" s="105"/>
      <c r="I45" s="106"/>
    </row>
    <row r="46" spans="1:10" x14ac:dyDescent="0.25">
      <c r="E46" s="54"/>
      <c r="G46" s="110"/>
      <c r="H46" s="105"/>
      <c r="I46" s="106"/>
    </row>
    <row r="47" spans="1:10" ht="35.25" customHeight="1" x14ac:dyDescent="0.25">
      <c r="A47" s="176"/>
      <c r="B47" s="184"/>
      <c r="C47" s="185" t="s">
        <v>214</v>
      </c>
      <c r="D47" s="186"/>
      <c r="E47" s="55"/>
      <c r="G47" s="110"/>
      <c r="H47" s="105"/>
      <c r="I47" s="106"/>
    </row>
    <row r="48" spans="1:10" x14ac:dyDescent="0.25">
      <c r="A48" s="409"/>
      <c r="B48" s="409"/>
      <c r="C48" s="198" t="s">
        <v>93</v>
      </c>
      <c r="D48" s="200"/>
      <c r="E48" s="71">
        <v>40</v>
      </c>
      <c r="G48" s="110">
        <v>40</v>
      </c>
      <c r="H48" s="105">
        <f t="shared" si="0"/>
        <v>0</v>
      </c>
      <c r="I48" s="106">
        <f t="shared" si="1"/>
        <v>100</v>
      </c>
    </row>
    <row r="49" spans="1:10" x14ac:dyDescent="0.25">
      <c r="A49" s="410"/>
      <c r="B49" s="410"/>
      <c r="C49" s="198" t="s">
        <v>52</v>
      </c>
      <c r="D49" s="200"/>
      <c r="E49" s="71">
        <v>80</v>
      </c>
      <c r="G49" s="110">
        <v>80</v>
      </c>
      <c r="H49" s="105">
        <f t="shared" si="0"/>
        <v>0</v>
      </c>
      <c r="I49" s="106">
        <f t="shared" si="1"/>
        <v>100</v>
      </c>
    </row>
    <row r="50" spans="1:10" x14ac:dyDescent="0.25">
      <c r="A50" s="410"/>
      <c r="B50" s="410"/>
      <c r="C50" s="198" t="s">
        <v>94</v>
      </c>
      <c r="D50" s="200"/>
      <c r="E50" s="71">
        <v>120</v>
      </c>
      <c r="G50" s="110">
        <v>120</v>
      </c>
      <c r="H50" s="105">
        <f t="shared" si="0"/>
        <v>0</v>
      </c>
      <c r="I50" s="106">
        <f t="shared" si="1"/>
        <v>100</v>
      </c>
    </row>
    <row r="51" spans="1:10" ht="34.9" customHeight="1" x14ac:dyDescent="0.25">
      <c r="A51" s="410"/>
      <c r="B51" s="410"/>
      <c r="C51" s="469" t="s">
        <v>180</v>
      </c>
      <c r="D51" s="470"/>
      <c r="E51" s="71">
        <v>40</v>
      </c>
      <c r="G51" s="110">
        <v>40</v>
      </c>
      <c r="H51" s="105">
        <f t="shared" si="0"/>
        <v>0</v>
      </c>
      <c r="I51" s="106">
        <f t="shared" si="1"/>
        <v>100</v>
      </c>
    </row>
    <row r="52" spans="1:10" ht="34.9" customHeight="1" x14ac:dyDescent="0.25">
      <c r="A52" s="410"/>
      <c r="B52" s="410"/>
      <c r="C52" s="469" t="s">
        <v>181</v>
      </c>
      <c r="D52" s="470"/>
      <c r="E52" s="71">
        <v>80</v>
      </c>
      <c r="G52" s="110">
        <v>80</v>
      </c>
      <c r="H52" s="105">
        <f t="shared" si="0"/>
        <v>0</v>
      </c>
      <c r="I52" s="106">
        <f t="shared" si="1"/>
        <v>100</v>
      </c>
    </row>
    <row r="53" spans="1:10" x14ac:dyDescent="0.25">
      <c r="A53" s="411"/>
      <c r="B53" s="411"/>
      <c r="C53" s="198" t="s">
        <v>95</v>
      </c>
      <c r="D53" s="200"/>
      <c r="E53" s="71">
        <v>100</v>
      </c>
      <c r="G53" s="110">
        <v>100</v>
      </c>
      <c r="H53" s="105">
        <f t="shared" si="0"/>
        <v>0</v>
      </c>
      <c r="I53" s="106">
        <f t="shared" si="1"/>
        <v>100</v>
      </c>
    </row>
    <row r="54" spans="1:10" ht="33.6" customHeight="1" x14ac:dyDescent="0.25"/>
    <row r="55" spans="1:10" x14ac:dyDescent="0.25">
      <c r="D55" s="182" t="s">
        <v>317</v>
      </c>
    </row>
    <row r="56" spans="1:10" s="50" customFormat="1" x14ac:dyDescent="0.25">
      <c r="A56" s="107"/>
      <c r="B56" s="181"/>
      <c r="C56" s="181"/>
      <c r="D56" s="182" t="s">
        <v>318</v>
      </c>
      <c r="E56" s="183"/>
      <c r="G56" s="107"/>
      <c r="H56" s="107"/>
      <c r="I56" s="107"/>
      <c r="J56" s="114"/>
    </row>
    <row r="59" spans="1:10" s="50" customFormat="1" ht="36.75" customHeight="1" x14ac:dyDescent="0.25">
      <c r="A59" s="406"/>
      <c r="B59" s="406"/>
      <c r="C59" s="406"/>
      <c r="D59" s="406"/>
      <c r="E59" s="406"/>
      <c r="G59" s="107"/>
      <c r="H59" s="107"/>
      <c r="I59" s="107"/>
      <c r="J59" s="114"/>
    </row>
    <row r="61" spans="1:10" ht="17.45" customHeight="1" x14ac:dyDescent="0.25"/>
    <row r="65" spans="1:10" x14ac:dyDescent="0.25">
      <c r="A65" s="189"/>
      <c r="B65" s="189"/>
      <c r="C65" s="189"/>
      <c r="D65" s="189"/>
      <c r="E65" s="189"/>
    </row>
    <row r="66" spans="1:10" ht="39" customHeight="1" x14ac:dyDescent="0.25">
      <c r="A66" s="397"/>
      <c r="B66" s="397"/>
      <c r="C66" s="397"/>
      <c r="D66" s="397"/>
      <c r="E66" s="397"/>
    </row>
    <row r="68" spans="1:10" s="50" customFormat="1" ht="54" customHeight="1" x14ac:dyDescent="0.25">
      <c r="A68" s="397"/>
      <c r="B68" s="398"/>
      <c r="C68" s="398"/>
      <c r="D68" s="398"/>
      <c r="E68" s="398"/>
      <c r="G68" s="107"/>
      <c r="H68" s="107"/>
      <c r="I68" s="107"/>
      <c r="J68" s="114"/>
    </row>
  </sheetData>
  <customSheetViews>
    <customSheetView guid="{839003FA-3055-4E28-826D-0A2EF77DACBD}" scale="70" showPageBreaks="1" fitToPage="1" printArea="1" view="pageBreakPreview" topLeftCell="A37">
      <selection activeCell="C55" sqref="C55"/>
      <pageMargins left="0.75" right="0.75" top="0.98425196850393704" bottom="0.98425196850393704" header="0" footer="0"/>
      <printOptions horizontalCentered="1"/>
      <pageSetup paperSize="9" scale="45" orientation="portrait" r:id="rId1"/>
      <headerFooter alignWithMargins="0"/>
    </customSheetView>
  </customSheetViews>
  <mergeCells count="35">
    <mergeCell ref="A1:E1"/>
    <mergeCell ref="A5:B5"/>
    <mergeCell ref="D5:D6"/>
    <mergeCell ref="E5:E6"/>
    <mergeCell ref="A6:B6"/>
    <mergeCell ref="J5:J6"/>
    <mergeCell ref="A7:A24"/>
    <mergeCell ref="C22:C24"/>
    <mergeCell ref="A26:A44"/>
    <mergeCell ref="B7:B12"/>
    <mergeCell ref="C7:C9"/>
    <mergeCell ref="C19:C21"/>
    <mergeCell ref="C10:C12"/>
    <mergeCell ref="C13:C15"/>
    <mergeCell ref="C16:C18"/>
    <mergeCell ref="B13:B24"/>
    <mergeCell ref="B26:B44"/>
    <mergeCell ref="C43:C44"/>
    <mergeCell ref="C26:C30"/>
    <mergeCell ref="C41:C42"/>
    <mergeCell ref="C37:C38"/>
    <mergeCell ref="C39:C40"/>
    <mergeCell ref="A68:E68"/>
    <mergeCell ref="A66:E66"/>
    <mergeCell ref="A59:E59"/>
    <mergeCell ref="B48:B53"/>
    <mergeCell ref="A48:A53"/>
    <mergeCell ref="C52:D52"/>
    <mergeCell ref="C51:D51"/>
    <mergeCell ref="G5:G6"/>
    <mergeCell ref="H5:H6"/>
    <mergeCell ref="I5:I6"/>
    <mergeCell ref="C31:C32"/>
    <mergeCell ref="C35:C36"/>
    <mergeCell ref="C33:C34"/>
  </mergeCells>
  <phoneticPr fontId="2" type="noConversion"/>
  <printOptions horizontalCentered="1"/>
  <pageMargins left="0.75" right="0.75" top="0.98425196850393704" bottom="0.98425196850393704" header="0" footer="0"/>
  <pageSetup paperSize="9" scale="58"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7"/>
  <sheetViews>
    <sheetView view="pageBreakPreview" topLeftCell="A4"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5.8554687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12</v>
      </c>
      <c r="B6" s="393"/>
      <c r="C6" s="174" t="s">
        <v>32</v>
      </c>
      <c r="D6" s="390"/>
      <c r="E6" s="391"/>
      <c r="G6" s="396"/>
      <c r="H6" s="396"/>
      <c r="I6" s="396"/>
      <c r="J6" s="396" t="s">
        <v>273</v>
      </c>
    </row>
    <row r="7" spans="1:10" x14ac:dyDescent="0.25">
      <c r="A7" s="449"/>
      <c r="B7" s="384" t="s">
        <v>28</v>
      </c>
      <c r="C7" s="399" t="s">
        <v>552</v>
      </c>
      <c r="D7" s="211" t="s">
        <v>33</v>
      </c>
      <c r="E7" s="51">
        <v>1960</v>
      </c>
      <c r="G7" s="105">
        <v>1960</v>
      </c>
      <c r="H7" s="105">
        <f>E7-G7</f>
        <v>0</v>
      </c>
      <c r="I7" s="106">
        <f>IFERROR(E7/G7*100,"-")</f>
        <v>100</v>
      </c>
      <c r="J7" s="118">
        <f>E7/60</f>
        <v>32.666666666666664</v>
      </c>
    </row>
    <row r="8" spans="1:10" x14ac:dyDescent="0.25">
      <c r="A8" s="450"/>
      <c r="B8" s="385"/>
      <c r="C8" s="401"/>
      <c r="D8" s="211" t="s">
        <v>34</v>
      </c>
      <c r="E8" s="51">
        <v>1960</v>
      </c>
      <c r="G8" s="105">
        <v>1960</v>
      </c>
      <c r="H8" s="105">
        <f t="shared" ref="H8:H31" si="0">E8-G8</f>
        <v>0</v>
      </c>
      <c r="I8" s="106">
        <f t="shared" ref="I8:I32" si="1">IFERROR(E8/G8*100,"-")</f>
        <v>100</v>
      </c>
      <c r="J8" s="118">
        <f t="shared" ref="J8:J23" si="2">E8/60</f>
        <v>32.666666666666664</v>
      </c>
    </row>
    <row r="9" spans="1:10" x14ac:dyDescent="0.25">
      <c r="A9" s="450"/>
      <c r="B9" s="385"/>
      <c r="C9" s="400"/>
      <c r="D9" s="211" t="s">
        <v>30</v>
      </c>
      <c r="E9" s="51">
        <v>1230</v>
      </c>
      <c r="G9" s="105">
        <v>1230</v>
      </c>
      <c r="H9" s="105">
        <f t="shared" si="0"/>
        <v>0</v>
      </c>
      <c r="I9" s="106">
        <f t="shared" si="1"/>
        <v>100</v>
      </c>
      <c r="J9" s="118">
        <f t="shared" si="2"/>
        <v>20.5</v>
      </c>
    </row>
    <row r="10" spans="1:10" x14ac:dyDescent="0.25">
      <c r="A10" s="450"/>
      <c r="B10" s="385"/>
      <c r="C10" s="399" t="s">
        <v>553</v>
      </c>
      <c r="D10" s="211" t="s">
        <v>33</v>
      </c>
      <c r="E10" s="51">
        <v>1960</v>
      </c>
      <c r="G10" s="105">
        <v>1960</v>
      </c>
      <c r="H10" s="105">
        <f t="shared" si="0"/>
        <v>0</v>
      </c>
      <c r="I10" s="106">
        <f t="shared" si="1"/>
        <v>100</v>
      </c>
      <c r="J10" s="118">
        <f t="shared" si="2"/>
        <v>32.666666666666664</v>
      </c>
    </row>
    <row r="11" spans="1:10" x14ac:dyDescent="0.25">
      <c r="A11" s="450"/>
      <c r="B11" s="385"/>
      <c r="C11" s="401"/>
      <c r="D11" s="211" t="s">
        <v>34</v>
      </c>
      <c r="E11" s="51">
        <v>1960</v>
      </c>
      <c r="G11" s="105">
        <v>1960</v>
      </c>
      <c r="H11" s="105">
        <f t="shared" si="0"/>
        <v>0</v>
      </c>
      <c r="I11" s="106">
        <f t="shared" si="1"/>
        <v>100</v>
      </c>
      <c r="J11" s="118">
        <f t="shared" si="2"/>
        <v>32.666666666666664</v>
      </c>
    </row>
    <row r="12" spans="1:10" x14ac:dyDescent="0.25">
      <c r="A12" s="450"/>
      <c r="B12" s="385"/>
      <c r="C12" s="400"/>
      <c r="D12" s="211" t="s">
        <v>30</v>
      </c>
      <c r="E12" s="51">
        <v>1230</v>
      </c>
      <c r="G12" s="105">
        <v>1230</v>
      </c>
      <c r="H12" s="105">
        <f t="shared" si="0"/>
        <v>0</v>
      </c>
      <c r="I12" s="106">
        <f t="shared" si="1"/>
        <v>100</v>
      </c>
      <c r="J12" s="118">
        <f t="shared" si="2"/>
        <v>20.5</v>
      </c>
    </row>
    <row r="13" spans="1:10" x14ac:dyDescent="0.25">
      <c r="A13" s="450"/>
      <c r="B13" s="385"/>
      <c r="C13" s="399" t="s">
        <v>554</v>
      </c>
      <c r="D13" s="211" t="s">
        <v>33</v>
      </c>
      <c r="E13" s="51">
        <v>1960</v>
      </c>
      <c r="G13" s="105">
        <v>1960</v>
      </c>
      <c r="H13" s="105">
        <f t="shared" si="0"/>
        <v>0</v>
      </c>
      <c r="I13" s="106">
        <f t="shared" si="1"/>
        <v>100</v>
      </c>
      <c r="J13" s="118">
        <f t="shared" si="2"/>
        <v>32.666666666666664</v>
      </c>
    </row>
    <row r="14" spans="1:10" x14ac:dyDescent="0.25">
      <c r="A14" s="450"/>
      <c r="B14" s="385"/>
      <c r="C14" s="401"/>
      <c r="D14" s="211" t="s">
        <v>34</v>
      </c>
      <c r="E14" s="51">
        <v>1960</v>
      </c>
      <c r="G14" s="105">
        <v>1960</v>
      </c>
      <c r="H14" s="105">
        <f t="shared" si="0"/>
        <v>0</v>
      </c>
      <c r="I14" s="106">
        <f t="shared" si="1"/>
        <v>100</v>
      </c>
      <c r="J14" s="118">
        <f t="shared" si="2"/>
        <v>32.666666666666664</v>
      </c>
    </row>
    <row r="15" spans="1:10" x14ac:dyDescent="0.25">
      <c r="A15" s="450"/>
      <c r="B15" s="386"/>
      <c r="C15" s="400"/>
      <c r="D15" s="211" t="s">
        <v>30</v>
      </c>
      <c r="E15" s="51">
        <v>1230</v>
      </c>
      <c r="G15" s="105">
        <v>1230</v>
      </c>
      <c r="H15" s="105">
        <f t="shared" si="0"/>
        <v>0</v>
      </c>
      <c r="I15" s="106">
        <f t="shared" si="1"/>
        <v>100</v>
      </c>
      <c r="J15" s="118">
        <f t="shared" si="2"/>
        <v>20.5</v>
      </c>
    </row>
    <row r="16" spans="1:10" x14ac:dyDescent="0.25">
      <c r="A16" s="450"/>
      <c r="B16" s="384" t="s">
        <v>29</v>
      </c>
      <c r="C16" s="399" t="s">
        <v>662</v>
      </c>
      <c r="D16" s="175" t="s">
        <v>33</v>
      </c>
      <c r="E16" s="51">
        <v>1960</v>
      </c>
      <c r="G16" s="105">
        <v>1960</v>
      </c>
      <c r="H16" s="105">
        <f t="shared" si="0"/>
        <v>0</v>
      </c>
      <c r="I16" s="106">
        <f t="shared" si="1"/>
        <v>100</v>
      </c>
      <c r="J16" s="118">
        <f t="shared" si="2"/>
        <v>32.666666666666664</v>
      </c>
    </row>
    <row r="17" spans="1:10" x14ac:dyDescent="0.25">
      <c r="A17" s="450"/>
      <c r="B17" s="385"/>
      <c r="C17" s="401"/>
      <c r="D17" s="175" t="s">
        <v>34</v>
      </c>
      <c r="E17" s="51">
        <v>1960</v>
      </c>
      <c r="G17" s="105">
        <v>1960</v>
      </c>
      <c r="H17" s="105">
        <f t="shared" si="0"/>
        <v>0</v>
      </c>
      <c r="I17" s="106">
        <f t="shared" si="1"/>
        <v>100</v>
      </c>
      <c r="J17" s="118">
        <f t="shared" si="2"/>
        <v>32.666666666666664</v>
      </c>
    </row>
    <row r="18" spans="1:10" x14ac:dyDescent="0.25">
      <c r="A18" s="451"/>
      <c r="B18" s="386"/>
      <c r="C18" s="400"/>
      <c r="D18" s="211" t="s">
        <v>30</v>
      </c>
      <c r="E18" s="51">
        <v>1960</v>
      </c>
      <c r="G18" s="105">
        <v>1960</v>
      </c>
      <c r="H18" s="105">
        <f t="shared" si="0"/>
        <v>0</v>
      </c>
      <c r="I18" s="106">
        <f t="shared" si="1"/>
        <v>100</v>
      </c>
      <c r="J18" s="118">
        <f t="shared" si="2"/>
        <v>32.666666666666664</v>
      </c>
    </row>
    <row r="19" spans="1:10" ht="36" customHeight="1" x14ac:dyDescent="0.25">
      <c r="A19" s="176"/>
      <c r="B19" s="177"/>
      <c r="C19" s="178" t="s">
        <v>35</v>
      </c>
      <c r="D19" s="179"/>
      <c r="E19" s="58"/>
      <c r="G19" s="105"/>
      <c r="H19" s="105"/>
      <c r="I19" s="106"/>
      <c r="J19" s="118"/>
    </row>
    <row r="20" spans="1:10" x14ac:dyDescent="0.25">
      <c r="A20" s="446"/>
      <c r="B20" s="402"/>
      <c r="C20" s="399" t="s">
        <v>409</v>
      </c>
      <c r="D20" s="175" t="s">
        <v>33</v>
      </c>
      <c r="E20" s="51">
        <v>2900</v>
      </c>
      <c r="G20" s="105">
        <v>2900</v>
      </c>
      <c r="H20" s="105">
        <f t="shared" si="0"/>
        <v>0</v>
      </c>
      <c r="I20" s="106">
        <f t="shared" si="1"/>
        <v>100</v>
      </c>
      <c r="J20" s="118">
        <f t="shared" si="2"/>
        <v>48.333333333333336</v>
      </c>
    </row>
    <row r="21" spans="1:10" x14ac:dyDescent="0.25">
      <c r="A21" s="447"/>
      <c r="B21" s="403"/>
      <c r="C21" s="400"/>
      <c r="D21" s="175" t="s">
        <v>34</v>
      </c>
      <c r="E21" s="51">
        <v>2900</v>
      </c>
      <c r="G21" s="105">
        <v>2900</v>
      </c>
      <c r="H21" s="105">
        <f t="shared" si="0"/>
        <v>0</v>
      </c>
      <c r="I21" s="106">
        <f t="shared" si="1"/>
        <v>100</v>
      </c>
      <c r="J21" s="118">
        <f t="shared" si="2"/>
        <v>48.333333333333336</v>
      </c>
    </row>
    <row r="22" spans="1:10" x14ac:dyDescent="0.25">
      <c r="A22" s="447"/>
      <c r="B22" s="403"/>
      <c r="C22" s="399" t="s">
        <v>410</v>
      </c>
      <c r="D22" s="175" t="s">
        <v>33</v>
      </c>
      <c r="E22" s="51">
        <v>2900</v>
      </c>
      <c r="G22" s="105">
        <v>2900</v>
      </c>
      <c r="H22" s="105">
        <f t="shared" si="0"/>
        <v>0</v>
      </c>
      <c r="I22" s="106">
        <f t="shared" si="1"/>
        <v>100</v>
      </c>
      <c r="J22" s="118">
        <f t="shared" si="2"/>
        <v>48.333333333333336</v>
      </c>
    </row>
    <row r="23" spans="1:10" x14ac:dyDescent="0.25">
      <c r="A23" s="448"/>
      <c r="B23" s="404"/>
      <c r="C23" s="400"/>
      <c r="D23" s="175" t="s">
        <v>34</v>
      </c>
      <c r="E23" s="51">
        <v>2900</v>
      </c>
      <c r="G23" s="105">
        <v>2900</v>
      </c>
      <c r="H23" s="105">
        <f t="shared" si="0"/>
        <v>0</v>
      </c>
      <c r="I23" s="106">
        <f t="shared" si="1"/>
        <v>100</v>
      </c>
      <c r="J23" s="118">
        <f t="shared" si="2"/>
        <v>48.333333333333336</v>
      </c>
    </row>
    <row r="24" spans="1:10" ht="33.75" customHeight="1" x14ac:dyDescent="0.25">
      <c r="A24" s="176"/>
      <c r="B24" s="177"/>
      <c r="C24" s="178" t="s">
        <v>36</v>
      </c>
      <c r="D24" s="179"/>
      <c r="E24" s="52"/>
      <c r="G24" s="105"/>
      <c r="H24" s="105"/>
      <c r="I24" s="106"/>
    </row>
    <row r="25" spans="1:10" x14ac:dyDescent="0.25">
      <c r="E25" s="88"/>
      <c r="G25" s="105"/>
      <c r="H25" s="105"/>
      <c r="I25" s="106"/>
    </row>
    <row r="26" spans="1:10" ht="35.25" customHeight="1" x14ac:dyDescent="0.25">
      <c r="A26" s="176" t="s">
        <v>257</v>
      </c>
      <c r="B26" s="184"/>
      <c r="C26" s="185" t="s">
        <v>214</v>
      </c>
      <c r="D26" s="186"/>
      <c r="E26" s="65"/>
      <c r="G26" s="105"/>
      <c r="H26" s="105"/>
      <c r="I26" s="106"/>
    </row>
    <row r="27" spans="1:10" x14ac:dyDescent="0.25">
      <c r="A27" s="477"/>
      <c r="B27" s="477"/>
      <c r="C27" s="471" t="s">
        <v>53</v>
      </c>
      <c r="D27" s="472"/>
      <c r="E27" s="89">
        <v>30</v>
      </c>
      <c r="G27" s="105">
        <v>30</v>
      </c>
      <c r="H27" s="105">
        <f t="shared" si="0"/>
        <v>0</v>
      </c>
      <c r="I27" s="106">
        <f t="shared" si="1"/>
        <v>100</v>
      </c>
    </row>
    <row r="28" spans="1:10" ht="36" x14ac:dyDescent="0.25">
      <c r="A28" s="479"/>
      <c r="B28" s="478"/>
      <c r="C28" s="287" t="s">
        <v>193</v>
      </c>
      <c r="D28" s="288" t="s">
        <v>634</v>
      </c>
      <c r="E28" s="90">
        <v>100</v>
      </c>
      <c r="G28" s="105">
        <v>100</v>
      </c>
      <c r="H28" s="105">
        <f t="shared" si="0"/>
        <v>0</v>
      </c>
      <c r="I28" s="106">
        <f t="shared" si="1"/>
        <v>100</v>
      </c>
    </row>
    <row r="29" spans="1:10" x14ac:dyDescent="0.25">
      <c r="A29" s="479"/>
      <c r="B29" s="478"/>
      <c r="C29" s="287" t="s">
        <v>261</v>
      </c>
      <c r="D29" s="289"/>
      <c r="E29" s="473">
        <v>5</v>
      </c>
      <c r="G29" s="105">
        <v>5</v>
      </c>
      <c r="H29" s="105">
        <f t="shared" si="0"/>
        <v>0</v>
      </c>
      <c r="I29" s="106">
        <f t="shared" si="1"/>
        <v>100</v>
      </c>
    </row>
    <row r="30" spans="1:10" ht="29.25" customHeight="1" x14ac:dyDescent="0.25">
      <c r="A30" s="479"/>
      <c r="B30" s="479"/>
      <c r="C30" s="290" t="s">
        <v>260</v>
      </c>
      <c r="D30" s="291"/>
      <c r="E30" s="474"/>
      <c r="G30" s="105"/>
      <c r="H30" s="105"/>
      <c r="I30" s="106" t="str">
        <f t="shared" si="1"/>
        <v>-</v>
      </c>
    </row>
    <row r="31" spans="1:10" x14ac:dyDescent="0.25">
      <c r="A31" s="479"/>
      <c r="B31" s="479"/>
      <c r="C31" s="287" t="s">
        <v>153</v>
      </c>
      <c r="D31" s="289"/>
      <c r="E31" s="475">
        <v>10</v>
      </c>
      <c r="G31" s="105">
        <v>10</v>
      </c>
      <c r="H31" s="105">
        <f t="shared" si="0"/>
        <v>0</v>
      </c>
      <c r="I31" s="106">
        <f t="shared" si="1"/>
        <v>100</v>
      </c>
    </row>
    <row r="32" spans="1:10" ht="29.25" customHeight="1" x14ac:dyDescent="0.25">
      <c r="A32" s="480"/>
      <c r="B32" s="480"/>
      <c r="C32" s="290" t="s">
        <v>154</v>
      </c>
      <c r="D32" s="291"/>
      <c r="E32" s="476"/>
      <c r="G32" s="105"/>
      <c r="H32" s="105"/>
      <c r="I32" s="106" t="str">
        <f t="shared" si="1"/>
        <v>-</v>
      </c>
    </row>
    <row r="35" spans="1:10" s="50" customFormat="1" x14ac:dyDescent="0.25">
      <c r="A35" s="107"/>
      <c r="B35" s="181"/>
      <c r="C35" s="181"/>
      <c r="D35" s="182"/>
      <c r="E35" s="183"/>
      <c r="G35" s="107"/>
      <c r="H35" s="107"/>
      <c r="I35" s="107"/>
      <c r="J35" s="114"/>
    </row>
    <row r="38" spans="1:10" s="50" customFormat="1" ht="36.75" customHeight="1" x14ac:dyDescent="0.25">
      <c r="A38" s="339"/>
      <c r="B38" s="339"/>
      <c r="C38" s="339"/>
      <c r="D38" s="339"/>
      <c r="E38" s="339"/>
      <c r="G38" s="107"/>
      <c r="H38" s="107"/>
      <c r="I38" s="107"/>
      <c r="J38" s="114"/>
    </row>
    <row r="39" spans="1:10" x14ac:dyDescent="0.25">
      <c r="D39" s="182" t="s">
        <v>317</v>
      </c>
    </row>
    <row r="40" spans="1:10" x14ac:dyDescent="0.25">
      <c r="D40" s="182" t="s">
        <v>318</v>
      </c>
    </row>
    <row r="44" spans="1:10" x14ac:dyDescent="0.25">
      <c r="A44" s="189"/>
      <c r="B44" s="189"/>
      <c r="C44" s="189"/>
      <c r="D44" s="189"/>
      <c r="E44" s="189"/>
    </row>
    <row r="45" spans="1:10" ht="39" customHeight="1" x14ac:dyDescent="0.25">
      <c r="A45" s="397"/>
      <c r="B45" s="397"/>
      <c r="C45" s="397"/>
      <c r="D45" s="397"/>
      <c r="E45" s="397"/>
    </row>
    <row r="47" spans="1:10" s="50" customFormat="1" ht="54" customHeight="1" x14ac:dyDescent="0.25">
      <c r="A47" s="397"/>
      <c r="B47" s="398"/>
      <c r="C47" s="398"/>
      <c r="D47" s="398"/>
      <c r="E47" s="398"/>
      <c r="G47" s="107"/>
      <c r="H47" s="107"/>
      <c r="I47" s="107"/>
      <c r="J47" s="114"/>
    </row>
  </sheetData>
  <customSheetViews>
    <customSheetView guid="{839003FA-3055-4E28-826D-0A2EF77DACBD}" scale="70" showPageBreaks="1" fitToPage="1" printArea="1" view="pageBreakPreview" topLeftCell="A10">
      <selection activeCell="C26" sqref="C26"/>
      <pageMargins left="0.74803149606299213" right="0.74803149606299213" top="0.98425196850393704" bottom="0.98425196850393704" header="0" footer="0"/>
      <printOptions horizontalCentered="1"/>
      <pageSetup paperSize="9" scale="59" orientation="portrait" r:id="rId1"/>
      <headerFooter alignWithMargins="0"/>
    </customSheetView>
  </customSheetViews>
  <mergeCells count="27">
    <mergeCell ref="A47:E47"/>
    <mergeCell ref="A45:E45"/>
    <mergeCell ref="B7:B15"/>
    <mergeCell ref="A20:A23"/>
    <mergeCell ref="B20:B23"/>
    <mergeCell ref="A7:A18"/>
    <mergeCell ref="B16:B18"/>
    <mergeCell ref="E29:E30"/>
    <mergeCell ref="E31:E32"/>
    <mergeCell ref="B27:B32"/>
    <mergeCell ref="A27:A32"/>
    <mergeCell ref="C20:C21"/>
    <mergeCell ref="C22:C23"/>
    <mergeCell ref="C13:C15"/>
    <mergeCell ref="A1:E1"/>
    <mergeCell ref="A5:B5"/>
    <mergeCell ref="D5:D6"/>
    <mergeCell ref="E5:E6"/>
    <mergeCell ref="A6:B6"/>
    <mergeCell ref="J5:J6"/>
    <mergeCell ref="G5:G6"/>
    <mergeCell ref="H5:H6"/>
    <mergeCell ref="I5:I6"/>
    <mergeCell ref="C27:D27"/>
    <mergeCell ref="C7:C9"/>
    <mergeCell ref="C10:C12"/>
    <mergeCell ref="C16:C18"/>
  </mergeCells>
  <phoneticPr fontId="2" type="noConversion"/>
  <printOptions horizontalCentered="1"/>
  <pageMargins left="0.74803149606299213" right="0.74803149606299213" top="0.98425196850393704" bottom="0.98425196850393704" header="0" footer="0"/>
  <pageSetup paperSize="9" scale="6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9"/>
  <sheetViews>
    <sheetView view="pageBreakPreview" topLeftCell="A13"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13</v>
      </c>
      <c r="B6" s="393"/>
      <c r="C6" s="174" t="s">
        <v>32</v>
      </c>
      <c r="D6" s="390"/>
      <c r="E6" s="391"/>
      <c r="G6" s="396"/>
      <c r="H6" s="396"/>
      <c r="I6" s="396"/>
      <c r="J6" s="396" t="s">
        <v>273</v>
      </c>
    </row>
    <row r="7" spans="1:10" x14ac:dyDescent="0.25">
      <c r="A7" s="384"/>
      <c r="B7" s="384" t="s">
        <v>28</v>
      </c>
      <c r="C7" s="399" t="s">
        <v>411</v>
      </c>
      <c r="D7" s="211" t="s">
        <v>33</v>
      </c>
      <c r="E7" s="85">
        <v>2162.41</v>
      </c>
      <c r="G7" s="105">
        <v>2162.41</v>
      </c>
      <c r="H7" s="105">
        <f>E7-G7</f>
        <v>0</v>
      </c>
      <c r="I7" s="106">
        <f>IFERROR(E7/G7*100,"-")</f>
        <v>100</v>
      </c>
      <c r="J7" s="118">
        <f>E7/60</f>
        <v>36.040166666666664</v>
      </c>
    </row>
    <row r="8" spans="1:10" x14ac:dyDescent="0.25">
      <c r="A8" s="385"/>
      <c r="B8" s="385"/>
      <c r="C8" s="401"/>
      <c r="D8" s="211" t="s">
        <v>34</v>
      </c>
      <c r="E8" s="85">
        <v>2162.41</v>
      </c>
      <c r="G8" s="105">
        <v>2162.41</v>
      </c>
      <c r="H8" s="105">
        <f t="shared" ref="H8:H34" si="0">E8-G8</f>
        <v>0</v>
      </c>
      <c r="I8" s="106">
        <f t="shared" ref="I8:I34" si="1">IFERROR(E8/G8*100,"-")</f>
        <v>100</v>
      </c>
      <c r="J8" s="118">
        <f t="shared" ref="J8:J30" si="2">E8/60</f>
        <v>36.040166666666664</v>
      </c>
    </row>
    <row r="9" spans="1:10" x14ac:dyDescent="0.25">
      <c r="A9" s="385"/>
      <c r="B9" s="386"/>
      <c r="C9" s="400"/>
      <c r="D9" s="211" t="s">
        <v>30</v>
      </c>
      <c r="E9" s="85">
        <v>2162.41</v>
      </c>
      <c r="G9" s="105">
        <v>2162.41</v>
      </c>
      <c r="H9" s="105">
        <f t="shared" si="0"/>
        <v>0</v>
      </c>
      <c r="I9" s="106">
        <f t="shared" si="1"/>
        <v>100</v>
      </c>
      <c r="J9" s="118">
        <f t="shared" si="2"/>
        <v>36.040166666666664</v>
      </c>
    </row>
    <row r="10" spans="1:10" x14ac:dyDescent="0.25">
      <c r="A10" s="385"/>
      <c r="B10" s="384" t="s">
        <v>29</v>
      </c>
      <c r="C10" s="399" t="s">
        <v>411</v>
      </c>
      <c r="D10" s="175" t="s">
        <v>33</v>
      </c>
      <c r="E10" s="85">
        <v>2162.41</v>
      </c>
      <c r="G10" s="105">
        <v>2162.41</v>
      </c>
      <c r="H10" s="105">
        <f t="shared" si="0"/>
        <v>0</v>
      </c>
      <c r="I10" s="106">
        <f t="shared" si="1"/>
        <v>100</v>
      </c>
      <c r="J10" s="118">
        <f t="shared" si="2"/>
        <v>36.040166666666664</v>
      </c>
    </row>
    <row r="11" spans="1:10" x14ac:dyDescent="0.25">
      <c r="A11" s="385"/>
      <c r="B11" s="385"/>
      <c r="C11" s="401"/>
      <c r="D11" s="175" t="s">
        <v>34</v>
      </c>
      <c r="E11" s="85">
        <v>2162.41</v>
      </c>
      <c r="G11" s="105">
        <v>2162.41</v>
      </c>
      <c r="H11" s="105">
        <f t="shared" si="0"/>
        <v>0</v>
      </c>
      <c r="I11" s="106">
        <f t="shared" si="1"/>
        <v>100</v>
      </c>
      <c r="J11" s="118">
        <f t="shared" si="2"/>
        <v>36.040166666666664</v>
      </c>
    </row>
    <row r="12" spans="1:10" x14ac:dyDescent="0.25">
      <c r="A12" s="385"/>
      <c r="B12" s="385"/>
      <c r="C12" s="400"/>
      <c r="D12" s="211" t="s">
        <v>30</v>
      </c>
      <c r="E12" s="85">
        <v>2162.41</v>
      </c>
      <c r="G12" s="105">
        <v>2162.41</v>
      </c>
      <c r="H12" s="105">
        <f t="shared" si="0"/>
        <v>0</v>
      </c>
      <c r="I12" s="106">
        <f t="shared" si="1"/>
        <v>100</v>
      </c>
      <c r="J12" s="118">
        <f t="shared" si="2"/>
        <v>36.040166666666664</v>
      </c>
    </row>
    <row r="13" spans="1:10" ht="19.899999999999999" customHeight="1" x14ac:dyDescent="0.25">
      <c r="A13" s="385"/>
      <c r="B13" s="385"/>
      <c r="C13" s="399" t="s">
        <v>555</v>
      </c>
      <c r="D13" s="175" t="s">
        <v>33</v>
      </c>
      <c r="E13" s="85">
        <v>2162.41</v>
      </c>
      <c r="G13" s="105">
        <v>2162.41</v>
      </c>
      <c r="H13" s="105">
        <f t="shared" si="0"/>
        <v>0</v>
      </c>
      <c r="I13" s="106">
        <f t="shared" si="1"/>
        <v>100</v>
      </c>
      <c r="J13" s="118">
        <f t="shared" si="2"/>
        <v>36.040166666666664</v>
      </c>
    </row>
    <row r="14" spans="1:10" x14ac:dyDescent="0.25">
      <c r="A14" s="385"/>
      <c r="B14" s="385"/>
      <c r="C14" s="401"/>
      <c r="D14" s="175" t="s">
        <v>34</v>
      </c>
      <c r="E14" s="85">
        <v>2162.41</v>
      </c>
      <c r="G14" s="105">
        <v>2162.41</v>
      </c>
      <c r="H14" s="105">
        <f t="shared" si="0"/>
        <v>0</v>
      </c>
      <c r="I14" s="106">
        <f t="shared" si="1"/>
        <v>100</v>
      </c>
      <c r="J14" s="118">
        <f t="shared" si="2"/>
        <v>36.040166666666664</v>
      </c>
    </row>
    <row r="15" spans="1:10" x14ac:dyDescent="0.25">
      <c r="A15" s="385"/>
      <c r="B15" s="385"/>
      <c r="C15" s="400"/>
      <c r="D15" s="211" t="s">
        <v>30</v>
      </c>
      <c r="E15" s="85">
        <v>2162.41</v>
      </c>
      <c r="G15" s="105">
        <v>2162.41</v>
      </c>
      <c r="H15" s="105">
        <f t="shared" si="0"/>
        <v>0</v>
      </c>
      <c r="I15" s="106">
        <f t="shared" si="1"/>
        <v>100</v>
      </c>
      <c r="J15" s="118">
        <f t="shared" si="2"/>
        <v>36.040166666666664</v>
      </c>
    </row>
    <row r="16" spans="1:10" ht="17.45" customHeight="1" x14ac:dyDescent="0.25">
      <c r="A16" s="385"/>
      <c r="B16" s="385"/>
      <c r="C16" s="399" t="s">
        <v>556</v>
      </c>
      <c r="D16" s="175" t="s">
        <v>33</v>
      </c>
      <c r="E16" s="85">
        <v>2500</v>
      </c>
      <c r="G16" s="105">
        <v>2500</v>
      </c>
      <c r="H16" s="105">
        <f t="shared" si="0"/>
        <v>0</v>
      </c>
      <c r="I16" s="106">
        <f t="shared" si="1"/>
        <v>100</v>
      </c>
      <c r="J16" s="118">
        <f t="shared" si="2"/>
        <v>41.666666666666664</v>
      </c>
    </row>
    <row r="17" spans="1:10" x14ac:dyDescent="0.25">
      <c r="A17" s="385"/>
      <c r="B17" s="385"/>
      <c r="C17" s="401"/>
      <c r="D17" s="175" t="s">
        <v>34</v>
      </c>
      <c r="E17" s="85">
        <v>2500</v>
      </c>
      <c r="G17" s="105">
        <v>2500</v>
      </c>
      <c r="H17" s="105">
        <f t="shared" si="0"/>
        <v>0</v>
      </c>
      <c r="I17" s="106">
        <f t="shared" si="1"/>
        <v>100</v>
      </c>
      <c r="J17" s="118">
        <f t="shared" si="2"/>
        <v>41.666666666666664</v>
      </c>
    </row>
    <row r="18" spans="1:10" x14ac:dyDescent="0.25">
      <c r="A18" s="385"/>
      <c r="B18" s="385"/>
      <c r="C18" s="400"/>
      <c r="D18" s="211" t="s">
        <v>30</v>
      </c>
      <c r="E18" s="85">
        <v>2500</v>
      </c>
      <c r="G18" s="105">
        <v>2500</v>
      </c>
      <c r="H18" s="105">
        <f t="shared" si="0"/>
        <v>0</v>
      </c>
      <c r="I18" s="106">
        <f t="shared" si="1"/>
        <v>100</v>
      </c>
      <c r="J18" s="118">
        <f t="shared" si="2"/>
        <v>41.666666666666664</v>
      </c>
    </row>
    <row r="19" spans="1:10" ht="17.45" customHeight="1" x14ac:dyDescent="0.25">
      <c r="A19" s="385"/>
      <c r="B19" s="385"/>
      <c r="C19" s="399" t="s">
        <v>557</v>
      </c>
      <c r="D19" s="175" t="s">
        <v>33</v>
      </c>
      <c r="E19" s="85">
        <v>3200</v>
      </c>
      <c r="G19" s="105">
        <v>3200</v>
      </c>
      <c r="H19" s="105">
        <f>E19-G19</f>
        <v>0</v>
      </c>
      <c r="I19" s="106">
        <f>IFERROR(E19/G19*100,"-")</f>
        <v>100</v>
      </c>
      <c r="J19" s="118">
        <f>E19/60</f>
        <v>53.333333333333336</v>
      </c>
    </row>
    <row r="20" spans="1:10" x14ac:dyDescent="0.25">
      <c r="A20" s="385"/>
      <c r="B20" s="385"/>
      <c r="C20" s="401"/>
      <c r="D20" s="175" t="s">
        <v>34</v>
      </c>
      <c r="E20" s="85">
        <v>3200</v>
      </c>
      <c r="G20" s="105">
        <v>3200</v>
      </c>
      <c r="H20" s="105">
        <f>E20-G20</f>
        <v>0</v>
      </c>
      <c r="I20" s="106">
        <f>IFERROR(E20/G20*100,"-")</f>
        <v>100</v>
      </c>
      <c r="J20" s="118">
        <f>E20/60</f>
        <v>53.333333333333336</v>
      </c>
    </row>
    <row r="21" spans="1:10" x14ac:dyDescent="0.25">
      <c r="A21" s="386"/>
      <c r="B21" s="386"/>
      <c r="C21" s="400"/>
      <c r="D21" s="211" t="s">
        <v>30</v>
      </c>
      <c r="E21" s="85">
        <v>3200</v>
      </c>
      <c r="G21" s="105">
        <v>3200</v>
      </c>
      <c r="H21" s="105">
        <f>E21-G21</f>
        <v>0</v>
      </c>
      <c r="I21" s="106">
        <f>IFERROR(E21/G21*100,"-")</f>
        <v>100</v>
      </c>
      <c r="J21" s="118">
        <f>E21/60</f>
        <v>53.333333333333336</v>
      </c>
    </row>
    <row r="22" spans="1:10" ht="34.5" customHeight="1" x14ac:dyDescent="0.25">
      <c r="A22" s="176"/>
      <c r="B22" s="177"/>
      <c r="C22" s="210" t="s">
        <v>35</v>
      </c>
      <c r="D22" s="179"/>
      <c r="E22" s="52"/>
      <c r="G22" s="105"/>
      <c r="H22" s="105"/>
      <c r="I22" s="106"/>
      <c r="J22" s="118"/>
    </row>
    <row r="23" spans="1:10" ht="17.45" customHeight="1" x14ac:dyDescent="0.25">
      <c r="A23" s="466"/>
      <c r="B23" s="466"/>
      <c r="C23" s="399" t="s">
        <v>492</v>
      </c>
      <c r="D23" s="211" t="s">
        <v>33</v>
      </c>
      <c r="E23" s="51">
        <v>2750</v>
      </c>
      <c r="G23" s="105">
        <v>2750</v>
      </c>
      <c r="H23" s="105">
        <f>E23-G23</f>
        <v>0</v>
      </c>
      <c r="I23" s="106">
        <f>IFERROR(E23/G23*100,"-")</f>
        <v>100</v>
      </c>
      <c r="J23" s="118">
        <f>E23/60</f>
        <v>45.833333333333336</v>
      </c>
    </row>
    <row r="24" spans="1:10" ht="17.45" customHeight="1" x14ac:dyDescent="0.25">
      <c r="A24" s="467"/>
      <c r="B24" s="467"/>
      <c r="C24" s="400"/>
      <c r="D24" s="211" t="s">
        <v>34</v>
      </c>
      <c r="E24" s="51">
        <v>2500</v>
      </c>
      <c r="G24" s="105">
        <v>2500</v>
      </c>
      <c r="H24" s="105">
        <f>E24-G24</f>
        <v>0</v>
      </c>
      <c r="I24" s="106">
        <f>IFERROR(E24/G24*100,"-")</f>
        <v>100</v>
      </c>
      <c r="J24" s="118">
        <f>E24/60</f>
        <v>41.666666666666664</v>
      </c>
    </row>
    <row r="25" spans="1:10" x14ac:dyDescent="0.25">
      <c r="A25" s="467"/>
      <c r="B25" s="467"/>
      <c r="C25" s="483" t="s">
        <v>412</v>
      </c>
      <c r="D25" s="211" t="s">
        <v>33</v>
      </c>
      <c r="E25" s="151">
        <v>2800</v>
      </c>
      <c r="G25" s="105">
        <v>2800</v>
      </c>
      <c r="H25" s="105">
        <f>E25-G25</f>
        <v>0</v>
      </c>
      <c r="I25" s="106">
        <f>IFERROR(E25/G25*100,"-")</f>
        <v>100</v>
      </c>
      <c r="J25" s="118">
        <f>E25/60</f>
        <v>46.666666666666664</v>
      </c>
    </row>
    <row r="26" spans="1:10" x14ac:dyDescent="0.25">
      <c r="A26" s="467"/>
      <c r="B26" s="467"/>
      <c r="C26" s="483"/>
      <c r="D26" s="211" t="s">
        <v>34</v>
      </c>
      <c r="E26" s="151">
        <v>2800</v>
      </c>
      <c r="G26" s="105">
        <v>2800</v>
      </c>
      <c r="H26" s="105">
        <f>E26-G26</f>
        <v>0</v>
      </c>
      <c r="I26" s="106">
        <f>IFERROR(E26/G26*100,"-")</f>
        <v>100</v>
      </c>
      <c r="J26" s="118">
        <f>E26/60</f>
        <v>46.666666666666664</v>
      </c>
    </row>
    <row r="27" spans="1:10" x14ac:dyDescent="0.25">
      <c r="A27" s="467"/>
      <c r="B27" s="467"/>
      <c r="C27" s="483" t="s">
        <v>411</v>
      </c>
      <c r="D27" s="211" t="s">
        <v>33</v>
      </c>
      <c r="E27" s="151">
        <v>2800</v>
      </c>
      <c r="G27" s="105">
        <v>2800</v>
      </c>
      <c r="H27" s="105">
        <f t="shared" si="0"/>
        <v>0</v>
      </c>
      <c r="I27" s="106">
        <f t="shared" si="1"/>
        <v>100</v>
      </c>
      <c r="J27" s="118">
        <f t="shared" si="2"/>
        <v>46.666666666666664</v>
      </c>
    </row>
    <row r="28" spans="1:10" x14ac:dyDescent="0.25">
      <c r="A28" s="467"/>
      <c r="B28" s="467"/>
      <c r="C28" s="483"/>
      <c r="D28" s="211" t="s">
        <v>34</v>
      </c>
      <c r="E28" s="151">
        <v>2800</v>
      </c>
      <c r="G28" s="105">
        <v>2800</v>
      </c>
      <c r="H28" s="105">
        <f t="shared" si="0"/>
        <v>0</v>
      </c>
      <c r="I28" s="106">
        <f t="shared" si="1"/>
        <v>100</v>
      </c>
      <c r="J28" s="118">
        <f t="shared" si="2"/>
        <v>46.666666666666664</v>
      </c>
    </row>
    <row r="29" spans="1:10" ht="17.45" customHeight="1" x14ac:dyDescent="0.25">
      <c r="A29" s="467"/>
      <c r="B29" s="467"/>
      <c r="C29" s="399" t="s">
        <v>407</v>
      </c>
      <c r="D29" s="211" t="s">
        <v>33</v>
      </c>
      <c r="E29" s="71">
        <v>2800</v>
      </c>
      <c r="G29" s="110">
        <v>2800</v>
      </c>
      <c r="H29" s="105">
        <f t="shared" si="0"/>
        <v>0</v>
      </c>
      <c r="I29" s="106">
        <f t="shared" si="1"/>
        <v>100</v>
      </c>
      <c r="J29" s="118">
        <f t="shared" si="2"/>
        <v>46.666666666666664</v>
      </c>
    </row>
    <row r="30" spans="1:10" ht="17.45" customHeight="1" x14ac:dyDescent="0.25">
      <c r="A30" s="468"/>
      <c r="B30" s="468"/>
      <c r="C30" s="400"/>
      <c r="D30" s="211" t="s">
        <v>34</v>
      </c>
      <c r="E30" s="71">
        <v>2800</v>
      </c>
      <c r="G30" s="110">
        <v>2800</v>
      </c>
      <c r="H30" s="105">
        <f t="shared" si="0"/>
        <v>0</v>
      </c>
      <c r="I30" s="106">
        <f t="shared" si="1"/>
        <v>100</v>
      </c>
      <c r="J30" s="118">
        <f t="shared" si="2"/>
        <v>46.666666666666664</v>
      </c>
    </row>
    <row r="31" spans="1:10" ht="36" customHeight="1" x14ac:dyDescent="0.25">
      <c r="A31" s="176"/>
      <c r="B31" s="177"/>
      <c r="C31" s="484" t="s">
        <v>36</v>
      </c>
      <c r="D31" s="485"/>
      <c r="E31" s="59"/>
      <c r="G31" s="105"/>
      <c r="H31" s="105"/>
      <c r="I31" s="106"/>
    </row>
    <row r="32" spans="1:10" x14ac:dyDescent="0.25">
      <c r="C32" s="279"/>
      <c r="D32" s="280"/>
      <c r="E32" s="84"/>
      <c r="G32" s="105"/>
      <c r="H32" s="105"/>
      <c r="I32" s="106"/>
    </row>
    <row r="33" spans="1:10" ht="35.25" customHeight="1" x14ac:dyDescent="0.25">
      <c r="A33" s="176"/>
      <c r="B33" s="184"/>
      <c r="C33" s="185" t="s">
        <v>214</v>
      </c>
      <c r="D33" s="186"/>
      <c r="E33" s="55"/>
      <c r="G33" s="105"/>
      <c r="H33" s="105"/>
      <c r="I33" s="106"/>
    </row>
    <row r="34" spans="1:10" x14ac:dyDescent="0.25">
      <c r="A34" s="285"/>
      <c r="B34" s="225"/>
      <c r="C34" s="198" t="s">
        <v>77</v>
      </c>
      <c r="D34" s="200"/>
      <c r="E34" s="76">
        <v>120</v>
      </c>
      <c r="G34" s="105">
        <v>120</v>
      </c>
      <c r="H34" s="105">
        <f t="shared" si="0"/>
        <v>0</v>
      </c>
      <c r="I34" s="106">
        <f t="shared" si="1"/>
        <v>100</v>
      </c>
    </row>
    <row r="35" spans="1:10" x14ac:dyDescent="0.25">
      <c r="A35" s="285"/>
      <c r="B35" s="225"/>
      <c r="C35" s="481" t="s">
        <v>638</v>
      </c>
      <c r="D35" s="482"/>
      <c r="E35" s="76">
        <v>3</v>
      </c>
      <c r="G35" s="105">
        <v>3</v>
      </c>
      <c r="H35" s="105"/>
      <c r="I35" s="106">
        <f>IFERROR(E35/G35*100,"-")</f>
        <v>100</v>
      </c>
    </row>
    <row r="36" spans="1:10" x14ac:dyDescent="0.25">
      <c r="C36" s="286"/>
    </row>
    <row r="37" spans="1:10" s="50" customFormat="1" x14ac:dyDescent="0.25">
      <c r="A37" s="107"/>
      <c r="B37" s="181"/>
      <c r="C37" s="181"/>
      <c r="D37" s="182" t="s">
        <v>317</v>
      </c>
      <c r="E37" s="183"/>
      <c r="G37" s="107"/>
      <c r="H37" s="107"/>
      <c r="I37" s="107"/>
      <c r="J37" s="114"/>
    </row>
    <row r="38" spans="1:10" x14ac:dyDescent="0.25">
      <c r="D38" s="182" t="s">
        <v>318</v>
      </c>
    </row>
    <row r="40" spans="1:10" s="50" customFormat="1" ht="36.75" customHeight="1" x14ac:dyDescent="0.25">
      <c r="A40" s="406"/>
      <c r="B40" s="406"/>
      <c r="C40" s="406"/>
      <c r="D40" s="406"/>
      <c r="E40" s="406"/>
      <c r="G40" s="107"/>
      <c r="H40" s="107"/>
      <c r="I40" s="107"/>
      <c r="J40" s="114"/>
    </row>
    <row r="46" spans="1:10" x14ac:dyDescent="0.25">
      <c r="A46" s="189"/>
      <c r="B46" s="189"/>
      <c r="C46" s="189"/>
      <c r="D46" s="189"/>
      <c r="E46" s="189"/>
    </row>
    <row r="47" spans="1:10" ht="39" customHeight="1" x14ac:dyDescent="0.25">
      <c r="A47" s="397"/>
      <c r="B47" s="397"/>
      <c r="C47" s="397"/>
      <c r="D47" s="397"/>
      <c r="E47" s="397"/>
    </row>
    <row r="49" spans="1:10" s="50" customFormat="1" ht="54" customHeight="1" x14ac:dyDescent="0.25">
      <c r="A49" s="397"/>
      <c r="B49" s="398"/>
      <c r="C49" s="398"/>
      <c r="D49" s="398"/>
      <c r="E49" s="398"/>
      <c r="G49" s="107"/>
      <c r="H49" s="107"/>
      <c r="I49" s="107"/>
      <c r="J49" s="114"/>
    </row>
  </sheetData>
  <customSheetViews>
    <customSheetView guid="{839003FA-3055-4E28-826D-0A2EF77DACBD}" scale="70" showPageBreaks="1" fitToPage="1" printArea="1" view="pageBreakPreview" topLeftCell="A7">
      <selection activeCell="C26" sqref="C26"/>
      <pageMargins left="0.74803149606299213" right="0.74803149606299213" top="0.98425196850393704" bottom="0.98425196850393704" header="0" footer="0"/>
      <printOptions horizontalCentered="1"/>
      <pageSetup paperSize="9" scale="59" orientation="portrait" r:id="rId1"/>
      <headerFooter alignWithMargins="0"/>
    </customSheetView>
  </customSheetViews>
  <mergeCells count="28">
    <mergeCell ref="J5:J6"/>
    <mergeCell ref="H5:H6"/>
    <mergeCell ref="I5:I6"/>
    <mergeCell ref="G5:G6"/>
    <mergeCell ref="A49:E49"/>
    <mergeCell ref="A47:E47"/>
    <mergeCell ref="A40:E40"/>
    <mergeCell ref="C7:C9"/>
    <mergeCell ref="C10:C12"/>
    <mergeCell ref="C13:C15"/>
    <mergeCell ref="C27:C28"/>
    <mergeCell ref="A7:A21"/>
    <mergeCell ref="B10:B21"/>
    <mergeCell ref="C31:D31"/>
    <mergeCell ref="B7:B9"/>
    <mergeCell ref="B23:B30"/>
    <mergeCell ref="C16:C18"/>
    <mergeCell ref="C19:C21"/>
    <mergeCell ref="A1:E1"/>
    <mergeCell ref="A5:B5"/>
    <mergeCell ref="D5:D6"/>
    <mergeCell ref="E5:E6"/>
    <mergeCell ref="A6:B6"/>
    <mergeCell ref="C35:D35"/>
    <mergeCell ref="C29:C30"/>
    <mergeCell ref="C25:C26"/>
    <mergeCell ref="C23:C24"/>
    <mergeCell ref="A23:A30"/>
  </mergeCells>
  <phoneticPr fontId="2" type="noConversion"/>
  <printOptions horizontalCentered="1"/>
  <pageMargins left="0.74803149606299213" right="0.74803149606299213" top="0.98425196850393704" bottom="0.98425196850393704" header="0" footer="0"/>
  <pageSetup paperSize="9" scale="59"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3"/>
  <sheetViews>
    <sheetView view="pageBreakPreview" zoomScale="70" zoomScaleNormal="66" zoomScaleSheetLayoutView="70" workbookViewId="0">
      <selection activeCell="F1" sqref="F1:F1048576"/>
    </sheetView>
  </sheetViews>
  <sheetFormatPr defaultColWidth="9.140625" defaultRowHeight="18" x14ac:dyDescent="0.25"/>
  <cols>
    <col min="1" max="1" width="9.140625" style="107"/>
    <col min="2" max="2" width="9.140625" style="181"/>
    <col min="3" max="3" width="89.5703125" style="181" customWidth="1"/>
    <col min="4" max="4" width="25.7109375" style="182" customWidth="1"/>
    <col min="5" max="5" width="25.7109375" style="183" customWidth="1"/>
    <col min="6" max="6" width="2.42578125" style="53" hidden="1" customWidth="1"/>
    <col min="7" max="9" width="18.85546875" style="108" hidden="1" customWidth="1"/>
    <col min="10" max="10" width="13" style="114" hidden="1" customWidth="1"/>
    <col min="11" max="12" width="9.140625" style="53" hidden="1" customWidth="1"/>
    <col min="13" max="21" width="0" style="53" hidden="1" customWidth="1"/>
    <col min="22"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14</v>
      </c>
      <c r="B6" s="393"/>
      <c r="C6" s="174" t="s">
        <v>32</v>
      </c>
      <c r="D6" s="390"/>
      <c r="E6" s="391"/>
      <c r="G6" s="396"/>
      <c r="H6" s="396"/>
      <c r="I6" s="396"/>
      <c r="J6" s="396" t="s">
        <v>273</v>
      </c>
    </row>
    <row r="7" spans="1:10" ht="19.899999999999999" customHeight="1" x14ac:dyDescent="0.25">
      <c r="A7" s="405"/>
      <c r="B7" s="384" t="s">
        <v>29</v>
      </c>
      <c r="C7" s="399" t="s">
        <v>417</v>
      </c>
      <c r="D7" s="175" t="s">
        <v>33</v>
      </c>
      <c r="E7" s="85">
        <v>2170</v>
      </c>
      <c r="G7" s="105">
        <v>2170</v>
      </c>
      <c r="H7" s="105">
        <f>E7-G7</f>
        <v>0</v>
      </c>
      <c r="I7" s="106">
        <f>IFERROR(E7/G7*100,"-")</f>
        <v>100</v>
      </c>
      <c r="J7" s="118">
        <f>E7/60</f>
        <v>36.166666666666664</v>
      </c>
    </row>
    <row r="8" spans="1:10" ht="19.899999999999999" customHeight="1" x14ac:dyDescent="0.25">
      <c r="A8" s="405"/>
      <c r="B8" s="385"/>
      <c r="C8" s="401"/>
      <c r="D8" s="175" t="s">
        <v>34</v>
      </c>
      <c r="E8" s="85">
        <v>2230</v>
      </c>
      <c r="G8" s="105">
        <v>2230</v>
      </c>
      <c r="H8" s="105">
        <f t="shared" ref="H8:H22" si="0">E8-G8</f>
        <v>0</v>
      </c>
      <c r="I8" s="106">
        <f t="shared" ref="I8:I22" si="1">IFERROR(E8/G8*100,"-")</f>
        <v>100</v>
      </c>
      <c r="J8" s="118">
        <f t="shared" ref="J8:J14" si="2">E8/60</f>
        <v>37.166666666666664</v>
      </c>
    </row>
    <row r="9" spans="1:10" ht="19.899999999999999" customHeight="1" x14ac:dyDescent="0.25">
      <c r="A9" s="405"/>
      <c r="B9" s="385"/>
      <c r="C9" s="401"/>
      <c r="D9" s="175" t="s">
        <v>30</v>
      </c>
      <c r="E9" s="85">
        <v>2340</v>
      </c>
      <c r="G9" s="105">
        <v>2340</v>
      </c>
      <c r="H9" s="105">
        <f t="shared" si="0"/>
        <v>0</v>
      </c>
      <c r="I9" s="106">
        <f t="shared" si="1"/>
        <v>100</v>
      </c>
      <c r="J9" s="118">
        <f t="shared" si="2"/>
        <v>39</v>
      </c>
    </row>
    <row r="10" spans="1:10" ht="19.899999999999999" customHeight="1" x14ac:dyDescent="0.25">
      <c r="A10" s="440"/>
      <c r="B10" s="386"/>
      <c r="C10" s="400"/>
      <c r="D10" s="212" t="s">
        <v>31</v>
      </c>
      <c r="E10" s="85">
        <v>2250</v>
      </c>
      <c r="G10" s="105">
        <v>2250</v>
      </c>
      <c r="H10" s="105">
        <f t="shared" si="0"/>
        <v>0</v>
      </c>
      <c r="I10" s="106">
        <f t="shared" si="1"/>
        <v>100</v>
      </c>
      <c r="J10" s="118">
        <f t="shared" si="2"/>
        <v>37.5</v>
      </c>
    </row>
    <row r="11" spans="1:10" ht="34.5" customHeight="1" x14ac:dyDescent="0.25">
      <c r="A11" s="176"/>
      <c r="B11" s="177"/>
      <c r="C11" s="178" t="s">
        <v>35</v>
      </c>
      <c r="D11" s="179"/>
      <c r="E11" s="52"/>
      <c r="G11" s="105"/>
      <c r="H11" s="105"/>
      <c r="I11" s="106"/>
      <c r="J11" s="118"/>
    </row>
    <row r="12" spans="1:10" ht="19.899999999999999" customHeight="1" x14ac:dyDescent="0.25">
      <c r="A12" s="486"/>
      <c r="B12" s="486"/>
      <c r="C12" s="196" t="s">
        <v>415</v>
      </c>
      <c r="D12" s="284" t="s">
        <v>33</v>
      </c>
      <c r="E12" s="86">
        <v>2880</v>
      </c>
      <c r="G12" s="105">
        <v>2880</v>
      </c>
      <c r="H12" s="105">
        <f t="shared" si="0"/>
        <v>0</v>
      </c>
      <c r="I12" s="106">
        <f t="shared" si="1"/>
        <v>100</v>
      </c>
      <c r="J12" s="118">
        <f t="shared" si="2"/>
        <v>48</v>
      </c>
    </row>
    <row r="13" spans="1:10" ht="19.899999999999999" customHeight="1" x14ac:dyDescent="0.25">
      <c r="A13" s="486"/>
      <c r="B13" s="486"/>
      <c r="C13" s="196" t="s">
        <v>417</v>
      </c>
      <c r="D13" s="284" t="s">
        <v>33</v>
      </c>
      <c r="E13" s="86">
        <v>2880</v>
      </c>
      <c r="G13" s="105">
        <v>2880</v>
      </c>
      <c r="H13" s="105">
        <f>E13-G13</f>
        <v>0</v>
      </c>
      <c r="I13" s="106">
        <f>IFERROR(E13/G13*100,"-")</f>
        <v>100</v>
      </c>
      <c r="J13" s="118">
        <f>E13/60</f>
        <v>48</v>
      </c>
    </row>
    <row r="14" spans="1:10" ht="19.899999999999999" customHeight="1" x14ac:dyDescent="0.25">
      <c r="A14" s="486"/>
      <c r="B14" s="486"/>
      <c r="C14" s="196" t="s">
        <v>416</v>
      </c>
      <c r="D14" s="284" t="s">
        <v>33</v>
      </c>
      <c r="E14" s="86">
        <v>2880</v>
      </c>
      <c r="G14" s="105">
        <v>2880</v>
      </c>
      <c r="H14" s="105">
        <f t="shared" si="0"/>
        <v>0</v>
      </c>
      <c r="I14" s="106">
        <f t="shared" si="1"/>
        <v>100</v>
      </c>
      <c r="J14" s="118">
        <f t="shared" si="2"/>
        <v>48</v>
      </c>
    </row>
    <row r="15" spans="1:10" ht="19.899999999999999" customHeight="1" x14ac:dyDescent="0.25">
      <c r="A15" s="486"/>
      <c r="B15" s="486"/>
      <c r="C15" s="196" t="s">
        <v>414</v>
      </c>
      <c r="D15" s="284" t="s">
        <v>33</v>
      </c>
      <c r="E15" s="86">
        <v>2880</v>
      </c>
      <c r="G15" s="105">
        <v>2880</v>
      </c>
      <c r="H15" s="105">
        <f>E15-G15</f>
        <v>0</v>
      </c>
      <c r="I15" s="106">
        <f>IFERROR(E15/G15*100,"-")</f>
        <v>100</v>
      </c>
      <c r="J15" s="118">
        <f>E15/60</f>
        <v>48</v>
      </c>
    </row>
    <row r="16" spans="1:10" ht="36" x14ac:dyDescent="0.25">
      <c r="A16" s="486"/>
      <c r="B16" s="486"/>
      <c r="C16" s="196" t="s">
        <v>413</v>
      </c>
      <c r="D16" s="284" t="s">
        <v>33</v>
      </c>
      <c r="E16" s="86">
        <v>2880</v>
      </c>
      <c r="G16" s="105">
        <v>2880</v>
      </c>
      <c r="H16" s="105">
        <f>E16-G16</f>
        <v>0</v>
      </c>
      <c r="I16" s="106">
        <f>IFERROR(E16/G16*100,"-")</f>
        <v>100</v>
      </c>
      <c r="J16" s="118">
        <f>E16/60</f>
        <v>48</v>
      </c>
    </row>
    <row r="17" spans="1:18" ht="36.75" customHeight="1" x14ac:dyDescent="0.25">
      <c r="A17" s="176"/>
      <c r="B17" s="177"/>
      <c r="C17" s="178" t="s">
        <v>36</v>
      </c>
      <c r="D17" s="179"/>
      <c r="E17" s="52"/>
      <c r="G17" s="105"/>
      <c r="H17" s="105"/>
      <c r="I17" s="106"/>
    </row>
    <row r="18" spans="1:18" x14ac:dyDescent="0.25">
      <c r="E18" s="54"/>
      <c r="G18" s="105"/>
      <c r="H18" s="105"/>
      <c r="I18" s="106"/>
    </row>
    <row r="19" spans="1:18" ht="35.25" customHeight="1" x14ac:dyDescent="0.25">
      <c r="A19" s="176"/>
      <c r="B19" s="184"/>
      <c r="C19" s="185" t="s">
        <v>214</v>
      </c>
      <c r="D19" s="186"/>
      <c r="E19" s="55"/>
      <c r="G19" s="105"/>
      <c r="H19" s="105"/>
      <c r="I19" s="106"/>
    </row>
    <row r="20" spans="1:18" ht="17.45" customHeight="1" x14ac:dyDescent="0.25">
      <c r="A20" s="409"/>
      <c r="B20" s="409"/>
      <c r="C20" s="490" t="s">
        <v>211</v>
      </c>
      <c r="D20" s="491"/>
      <c r="E20" s="87">
        <v>2400</v>
      </c>
      <c r="G20" s="105">
        <v>2400</v>
      </c>
      <c r="H20" s="105">
        <f t="shared" si="0"/>
        <v>0</v>
      </c>
      <c r="I20" s="106">
        <f t="shared" si="1"/>
        <v>100</v>
      </c>
      <c r="J20" s="487" t="s">
        <v>282</v>
      </c>
      <c r="K20" s="487"/>
      <c r="L20" s="487"/>
      <c r="M20" s="487"/>
      <c r="N20" s="487"/>
      <c r="O20" s="487"/>
      <c r="P20" s="487"/>
      <c r="Q20" s="487"/>
      <c r="R20" s="487"/>
    </row>
    <row r="21" spans="1:18" x14ac:dyDescent="0.25">
      <c r="A21" s="410"/>
      <c r="B21" s="410"/>
      <c r="C21" s="488" t="s">
        <v>284</v>
      </c>
      <c r="D21" s="489"/>
      <c r="E21" s="87">
        <v>1.7</v>
      </c>
      <c r="G21" s="105">
        <v>1.7</v>
      </c>
      <c r="H21" s="105">
        <f t="shared" si="0"/>
        <v>0</v>
      </c>
      <c r="I21" s="106">
        <f t="shared" si="1"/>
        <v>100</v>
      </c>
      <c r="J21" s="487"/>
      <c r="K21" s="487"/>
      <c r="L21" s="487"/>
      <c r="M21" s="487"/>
      <c r="N21" s="487"/>
      <c r="O21" s="487"/>
      <c r="P21" s="487"/>
      <c r="Q21" s="487"/>
      <c r="R21" s="487"/>
    </row>
    <row r="22" spans="1:18" x14ac:dyDescent="0.25">
      <c r="A22" s="411"/>
      <c r="B22" s="411"/>
      <c r="C22" s="488" t="s">
        <v>283</v>
      </c>
      <c r="D22" s="489"/>
      <c r="E22" s="87">
        <v>2</v>
      </c>
      <c r="G22" s="105">
        <v>2</v>
      </c>
      <c r="H22" s="105">
        <f t="shared" si="0"/>
        <v>0</v>
      </c>
      <c r="I22" s="106">
        <f t="shared" si="1"/>
        <v>100</v>
      </c>
      <c r="J22" s="487"/>
      <c r="K22" s="487"/>
      <c r="L22" s="487"/>
      <c r="M22" s="487"/>
      <c r="N22" s="487"/>
      <c r="O22" s="487"/>
      <c r="P22" s="487"/>
      <c r="Q22" s="487"/>
      <c r="R22" s="487"/>
    </row>
    <row r="23" spans="1:18" x14ac:dyDescent="0.25">
      <c r="J23" s="487"/>
      <c r="K23" s="487"/>
      <c r="L23" s="487"/>
      <c r="M23" s="487"/>
      <c r="N23" s="487"/>
      <c r="O23" s="487"/>
      <c r="P23" s="487"/>
      <c r="Q23" s="487"/>
      <c r="R23" s="487"/>
    </row>
    <row r="24" spans="1:18" x14ac:dyDescent="0.25">
      <c r="D24" s="182" t="s">
        <v>317</v>
      </c>
      <c r="J24" s="487"/>
      <c r="K24" s="487"/>
      <c r="L24" s="487"/>
      <c r="M24" s="487"/>
      <c r="N24" s="487"/>
      <c r="O24" s="487"/>
      <c r="P24" s="487"/>
      <c r="Q24" s="487"/>
      <c r="R24" s="487"/>
    </row>
    <row r="25" spans="1:18" x14ac:dyDescent="0.25">
      <c r="D25" s="182" t="s">
        <v>318</v>
      </c>
    </row>
    <row r="26" spans="1:18" ht="24.6" customHeight="1" x14ac:dyDescent="0.25"/>
    <row r="27" spans="1:18" ht="24.6" customHeight="1" x14ac:dyDescent="0.25"/>
    <row r="30" spans="1:18" ht="24.6" customHeight="1" x14ac:dyDescent="0.25">
      <c r="A30" s="189"/>
      <c r="B30" s="189"/>
      <c r="C30" s="189"/>
      <c r="D30" s="189"/>
      <c r="E30" s="189"/>
    </row>
    <row r="31" spans="1:18" ht="39" customHeight="1" x14ac:dyDescent="0.25">
      <c r="A31" s="397"/>
      <c r="B31" s="397"/>
      <c r="C31" s="397"/>
      <c r="D31" s="397"/>
      <c r="E31" s="397"/>
    </row>
    <row r="33" spans="1:10" s="50" customFormat="1" ht="54" customHeight="1" x14ac:dyDescent="0.25">
      <c r="A33" s="397"/>
      <c r="B33" s="398"/>
      <c r="C33" s="398"/>
      <c r="D33" s="398"/>
      <c r="E33" s="398"/>
      <c r="G33" s="107"/>
      <c r="H33" s="107"/>
      <c r="I33" s="107"/>
      <c r="J33" s="114"/>
    </row>
  </sheetData>
  <customSheetViews>
    <customSheetView guid="{839003FA-3055-4E28-826D-0A2EF77DACBD}" scale="70" showPageBreaks="1" fitToPage="1" printArea="1" view="pageBreakPreview">
      <selection activeCell="C19" sqref="C19"/>
      <pageMargins left="0.75" right="0.75" top="0.98425196850393704" bottom="0.98425196850393704" header="0" footer="0"/>
      <printOptions horizontalCentered="1"/>
      <pageSetup paperSize="9" scale="55" orientation="portrait" r:id="rId1"/>
      <headerFooter alignWithMargins="0"/>
    </customSheetView>
  </customSheetViews>
  <mergeCells count="22">
    <mergeCell ref="J20:R24"/>
    <mergeCell ref="C21:D21"/>
    <mergeCell ref="A20:A22"/>
    <mergeCell ref="B20:B22"/>
    <mergeCell ref="J5:J6"/>
    <mergeCell ref="G5:G6"/>
    <mergeCell ref="C20:D20"/>
    <mergeCell ref="B7:B10"/>
    <mergeCell ref="A7:A10"/>
    <mergeCell ref="C22:D22"/>
    <mergeCell ref="H5:H6"/>
    <mergeCell ref="I5:I6"/>
    <mergeCell ref="A1:E1"/>
    <mergeCell ref="A5:B5"/>
    <mergeCell ref="A6:B6"/>
    <mergeCell ref="D5:D6"/>
    <mergeCell ref="E5:E6"/>
    <mergeCell ref="A33:E33"/>
    <mergeCell ref="A31:E31"/>
    <mergeCell ref="C7:C10"/>
    <mergeCell ref="B12:B16"/>
    <mergeCell ref="A12:A16"/>
  </mergeCells>
  <phoneticPr fontId="2" type="noConversion"/>
  <printOptions horizontalCentered="1"/>
  <pageMargins left="0.75" right="0.75" top="0.98425196850393704" bottom="0.98425196850393704" header="0" footer="0"/>
  <pageSetup paperSize="9" scale="55"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view="pageBreakPreview"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457" t="s">
        <v>26</v>
      </c>
      <c r="E5" s="459" t="s">
        <v>27</v>
      </c>
      <c r="G5" s="396" t="s">
        <v>658</v>
      </c>
      <c r="H5" s="396" t="s">
        <v>255</v>
      </c>
      <c r="I5" s="396" t="s">
        <v>256</v>
      </c>
      <c r="J5" s="396" t="s">
        <v>273</v>
      </c>
    </row>
    <row r="6" spans="1:10" ht="37.9" customHeight="1" x14ac:dyDescent="0.25">
      <c r="A6" s="392" t="s">
        <v>15</v>
      </c>
      <c r="B6" s="393"/>
      <c r="C6" s="174" t="s">
        <v>32</v>
      </c>
      <c r="D6" s="458"/>
      <c r="E6" s="460"/>
      <c r="F6" s="83"/>
      <c r="G6" s="396"/>
      <c r="H6" s="396"/>
      <c r="I6" s="396"/>
      <c r="J6" s="396" t="s">
        <v>273</v>
      </c>
    </row>
    <row r="7" spans="1:10" x14ac:dyDescent="0.25">
      <c r="A7" s="384"/>
      <c r="B7" s="384" t="s">
        <v>28</v>
      </c>
      <c r="C7" s="399" t="s">
        <v>663</v>
      </c>
      <c r="D7" s="211" t="s">
        <v>33</v>
      </c>
      <c r="E7" s="51">
        <v>4360</v>
      </c>
      <c r="G7" s="105">
        <v>4360</v>
      </c>
      <c r="H7" s="105">
        <f>E7-G7</f>
        <v>0</v>
      </c>
      <c r="I7" s="106">
        <f>IFERROR(E7/G7*100,"-")</f>
        <v>100</v>
      </c>
      <c r="J7" s="118">
        <f t="shared" ref="J7:J12" si="0">E7/60</f>
        <v>72.666666666666671</v>
      </c>
    </row>
    <row r="8" spans="1:10" x14ac:dyDescent="0.25">
      <c r="A8" s="385"/>
      <c r="B8" s="385"/>
      <c r="C8" s="401"/>
      <c r="D8" s="211" t="s">
        <v>34</v>
      </c>
      <c r="E8" s="51">
        <v>4360</v>
      </c>
      <c r="G8" s="105">
        <v>4360</v>
      </c>
      <c r="H8" s="105">
        <f t="shared" ref="H8:H23" si="1">E8-G8</f>
        <v>0</v>
      </c>
      <c r="I8" s="106">
        <f t="shared" ref="I8:I23" si="2">IFERROR(E8/G8*100,"-")</f>
        <v>100</v>
      </c>
      <c r="J8" s="118">
        <f t="shared" si="0"/>
        <v>72.666666666666671</v>
      </c>
    </row>
    <row r="9" spans="1:10" x14ac:dyDescent="0.25">
      <c r="A9" s="385"/>
      <c r="B9" s="386"/>
      <c r="C9" s="400"/>
      <c r="D9" s="224" t="s">
        <v>30</v>
      </c>
      <c r="E9" s="51">
        <v>4360</v>
      </c>
      <c r="G9" s="105">
        <v>4360</v>
      </c>
      <c r="H9" s="105">
        <f t="shared" si="1"/>
        <v>0</v>
      </c>
      <c r="I9" s="106">
        <f t="shared" si="2"/>
        <v>100</v>
      </c>
      <c r="J9" s="118">
        <f t="shared" si="0"/>
        <v>72.666666666666671</v>
      </c>
    </row>
    <row r="10" spans="1:10" x14ac:dyDescent="0.25">
      <c r="A10" s="385"/>
      <c r="B10" s="384" t="s">
        <v>29</v>
      </c>
      <c r="C10" s="399" t="s">
        <v>558</v>
      </c>
      <c r="D10" s="211" t="s">
        <v>33</v>
      </c>
      <c r="E10" s="51">
        <v>4680</v>
      </c>
      <c r="G10" s="105">
        <v>4680</v>
      </c>
      <c r="H10" s="105">
        <f t="shared" si="1"/>
        <v>0</v>
      </c>
      <c r="I10" s="106">
        <f t="shared" si="2"/>
        <v>100</v>
      </c>
      <c r="J10" s="118">
        <f t="shared" si="0"/>
        <v>78</v>
      </c>
    </row>
    <row r="11" spans="1:10" x14ac:dyDescent="0.25">
      <c r="A11" s="385"/>
      <c r="B11" s="385"/>
      <c r="C11" s="401"/>
      <c r="D11" s="211" t="s">
        <v>34</v>
      </c>
      <c r="E11" s="51">
        <v>4680</v>
      </c>
      <c r="G11" s="105">
        <v>4680</v>
      </c>
      <c r="H11" s="105">
        <f t="shared" si="1"/>
        <v>0</v>
      </c>
      <c r="I11" s="106">
        <f t="shared" si="2"/>
        <v>100</v>
      </c>
      <c r="J11" s="118">
        <f t="shared" si="0"/>
        <v>78</v>
      </c>
    </row>
    <row r="12" spans="1:10" x14ac:dyDescent="0.25">
      <c r="A12" s="386"/>
      <c r="B12" s="386"/>
      <c r="C12" s="400"/>
      <c r="D12" s="211" t="s">
        <v>30</v>
      </c>
      <c r="E12" s="51">
        <v>4680</v>
      </c>
      <c r="G12" s="105">
        <v>4680</v>
      </c>
      <c r="H12" s="105">
        <f t="shared" si="1"/>
        <v>0</v>
      </c>
      <c r="I12" s="106">
        <f t="shared" si="2"/>
        <v>100</v>
      </c>
      <c r="J12" s="118">
        <f t="shared" si="0"/>
        <v>78</v>
      </c>
    </row>
    <row r="13" spans="1:10" ht="36" customHeight="1" x14ac:dyDescent="0.25">
      <c r="A13" s="176"/>
      <c r="B13" s="195"/>
      <c r="C13" s="178" t="s">
        <v>35</v>
      </c>
      <c r="D13" s="179"/>
      <c r="E13" s="52"/>
      <c r="G13" s="105"/>
      <c r="H13" s="105"/>
      <c r="I13" s="106"/>
      <c r="J13" s="118"/>
    </row>
    <row r="14" spans="1:10" x14ac:dyDescent="0.25">
      <c r="A14" s="403"/>
      <c r="B14" s="447"/>
      <c r="C14" s="399" t="s">
        <v>418</v>
      </c>
      <c r="D14" s="211" t="s">
        <v>33</v>
      </c>
      <c r="E14" s="51">
        <v>4900</v>
      </c>
      <c r="G14" s="105">
        <v>4900</v>
      </c>
      <c r="H14" s="105">
        <f>E14-G14</f>
        <v>0</v>
      </c>
      <c r="I14" s="106">
        <f>IFERROR(E14/G14*100,"-")</f>
        <v>100</v>
      </c>
      <c r="J14" s="118">
        <f>E14/60</f>
        <v>81.666666666666671</v>
      </c>
    </row>
    <row r="15" spans="1:10" x14ac:dyDescent="0.25">
      <c r="A15" s="403"/>
      <c r="B15" s="447"/>
      <c r="C15" s="400"/>
      <c r="D15" s="211" t="s">
        <v>34</v>
      </c>
      <c r="E15" s="51">
        <v>4900</v>
      </c>
      <c r="G15" s="105">
        <v>4900</v>
      </c>
      <c r="H15" s="105">
        <f>E15-G15</f>
        <v>0</v>
      </c>
      <c r="I15" s="106">
        <f>IFERROR(E15/G15*100,"-")</f>
        <v>100</v>
      </c>
      <c r="J15" s="118">
        <f>E15/60</f>
        <v>81.666666666666671</v>
      </c>
    </row>
    <row r="16" spans="1:10" x14ac:dyDescent="0.25">
      <c r="A16" s="403"/>
      <c r="B16" s="447"/>
      <c r="C16" s="399" t="s">
        <v>419</v>
      </c>
      <c r="D16" s="211" t="s">
        <v>33</v>
      </c>
      <c r="E16" s="51">
        <v>8000</v>
      </c>
      <c r="G16" s="105">
        <v>8000</v>
      </c>
      <c r="H16" s="105">
        <f>E16-G16</f>
        <v>0</v>
      </c>
      <c r="I16" s="106">
        <f>IFERROR(E16/G16*100,"-")</f>
        <v>100</v>
      </c>
      <c r="J16" s="118">
        <f>E16/60</f>
        <v>133.33333333333334</v>
      </c>
    </row>
    <row r="17" spans="1:10" x14ac:dyDescent="0.25">
      <c r="A17" s="404"/>
      <c r="B17" s="448"/>
      <c r="C17" s="400"/>
      <c r="D17" s="211" t="s">
        <v>34</v>
      </c>
      <c r="E17" s="51">
        <v>8000</v>
      </c>
      <c r="G17" s="105">
        <v>8000</v>
      </c>
      <c r="H17" s="105">
        <f>E17-G17</f>
        <v>0</v>
      </c>
      <c r="I17" s="106">
        <f>IFERROR(E17/G17*100,"-")</f>
        <v>100</v>
      </c>
      <c r="J17" s="118">
        <f>E17/60</f>
        <v>133.33333333333334</v>
      </c>
    </row>
    <row r="18" spans="1:10" ht="34.5" customHeight="1" x14ac:dyDescent="0.25">
      <c r="A18" s="176"/>
      <c r="B18" s="177"/>
      <c r="C18" s="178" t="s">
        <v>36</v>
      </c>
      <c r="D18" s="179"/>
      <c r="E18" s="52"/>
      <c r="G18" s="105"/>
      <c r="H18" s="105"/>
      <c r="I18" s="106"/>
    </row>
    <row r="19" spans="1:10" x14ac:dyDescent="0.25">
      <c r="C19" s="279"/>
      <c r="D19" s="280"/>
      <c r="E19" s="84"/>
      <c r="F19" s="56"/>
      <c r="G19" s="105"/>
      <c r="H19" s="105"/>
      <c r="I19" s="106"/>
    </row>
    <row r="20" spans="1:10" ht="35.25" customHeight="1" x14ac:dyDescent="0.25">
      <c r="A20" s="176"/>
      <c r="B20" s="184"/>
      <c r="C20" s="185" t="s">
        <v>214</v>
      </c>
      <c r="D20" s="186"/>
      <c r="E20" s="55"/>
      <c r="G20" s="105"/>
      <c r="H20" s="105"/>
      <c r="I20" s="106"/>
    </row>
    <row r="21" spans="1:10" x14ac:dyDescent="0.25">
      <c r="A21" s="492"/>
      <c r="B21" s="492"/>
      <c r="C21" s="394" t="s">
        <v>155</v>
      </c>
      <c r="D21" s="395"/>
      <c r="E21" s="1">
        <v>5</v>
      </c>
      <c r="F21" s="56"/>
      <c r="G21" s="105">
        <v>5</v>
      </c>
      <c r="H21" s="105">
        <f t="shared" si="1"/>
        <v>0</v>
      </c>
      <c r="I21" s="106">
        <f t="shared" si="2"/>
        <v>100</v>
      </c>
    </row>
    <row r="22" spans="1:10" x14ac:dyDescent="0.25">
      <c r="A22" s="492"/>
      <c r="B22" s="492"/>
      <c r="C22" s="394" t="s">
        <v>162</v>
      </c>
      <c r="D22" s="395"/>
      <c r="E22" s="1">
        <v>1.5</v>
      </c>
      <c r="F22" s="56"/>
      <c r="G22" s="105">
        <v>1.5</v>
      </c>
      <c r="H22" s="105">
        <f t="shared" si="1"/>
        <v>0</v>
      </c>
      <c r="I22" s="106">
        <f t="shared" si="2"/>
        <v>100</v>
      </c>
    </row>
    <row r="23" spans="1:10" ht="36" customHeight="1" x14ac:dyDescent="0.25">
      <c r="A23" s="492"/>
      <c r="B23" s="492"/>
      <c r="C23" s="469" t="s">
        <v>274</v>
      </c>
      <c r="D23" s="470"/>
      <c r="E23" s="1">
        <v>10</v>
      </c>
      <c r="F23" s="56"/>
      <c r="G23" s="105">
        <v>10</v>
      </c>
      <c r="H23" s="105">
        <f t="shared" si="1"/>
        <v>0</v>
      </c>
      <c r="I23" s="106">
        <f t="shared" si="2"/>
        <v>100</v>
      </c>
    </row>
    <row r="24" spans="1:10" x14ac:dyDescent="0.25">
      <c r="A24" s="281"/>
      <c r="B24" s="282"/>
      <c r="C24" s="282"/>
      <c r="D24" s="282"/>
      <c r="F24" s="56"/>
    </row>
    <row r="25" spans="1:10" x14ac:dyDescent="0.25">
      <c r="A25" s="281"/>
      <c r="B25" s="282"/>
      <c r="C25" s="283"/>
      <c r="D25" s="282"/>
      <c r="F25" s="56"/>
    </row>
    <row r="26" spans="1:10" x14ac:dyDescent="0.25">
      <c r="A26" s="281"/>
      <c r="B26" s="282"/>
      <c r="C26" s="282"/>
      <c r="D26" s="282"/>
      <c r="F26" s="56"/>
    </row>
    <row r="27" spans="1:10" s="50" customFormat="1" x14ac:dyDescent="0.25">
      <c r="A27" s="107"/>
      <c r="B27" s="181"/>
      <c r="C27" s="181"/>
      <c r="D27" s="182" t="s">
        <v>317</v>
      </c>
      <c r="E27" s="183"/>
      <c r="G27" s="107"/>
      <c r="H27" s="107"/>
      <c r="I27" s="107"/>
      <c r="J27" s="114"/>
    </row>
    <row r="28" spans="1:10" x14ac:dyDescent="0.25">
      <c r="D28" s="182" t="s">
        <v>318</v>
      </c>
      <c r="F28" s="56"/>
    </row>
    <row r="29" spans="1:10" x14ac:dyDescent="0.25">
      <c r="F29" s="56"/>
    </row>
    <row r="30" spans="1:10" s="50" customFormat="1" ht="36.75" customHeight="1" x14ac:dyDescent="0.25">
      <c r="A30" s="406"/>
      <c r="B30" s="406"/>
      <c r="C30" s="406"/>
      <c r="D30" s="406"/>
      <c r="E30" s="406"/>
      <c r="G30" s="107"/>
      <c r="H30" s="107"/>
      <c r="I30" s="107"/>
      <c r="J30" s="114"/>
    </row>
    <row r="36" spans="1:10" x14ac:dyDescent="0.25">
      <c r="A36" s="189"/>
      <c r="B36" s="189"/>
      <c r="C36" s="189"/>
      <c r="D36" s="189"/>
      <c r="E36" s="189"/>
    </row>
    <row r="37" spans="1:10" ht="39" customHeight="1" x14ac:dyDescent="0.25">
      <c r="A37" s="397"/>
      <c r="B37" s="397"/>
      <c r="C37" s="397"/>
      <c r="D37" s="397"/>
      <c r="E37" s="397"/>
    </row>
    <row r="39" spans="1:10" s="50" customFormat="1" ht="54" customHeight="1" x14ac:dyDescent="0.25">
      <c r="A39" s="397"/>
      <c r="B39" s="398"/>
      <c r="C39" s="398"/>
      <c r="D39" s="398"/>
      <c r="E39" s="398"/>
      <c r="G39" s="107"/>
      <c r="H39" s="107"/>
      <c r="I39" s="107"/>
      <c r="J39" s="114"/>
    </row>
  </sheetData>
  <customSheetViews>
    <customSheetView guid="{839003FA-3055-4E28-826D-0A2EF77DACBD}" scale="70" showPageBreaks="1" fitToPage="1" printArea="1" view="pageBreakPreview">
      <selection activeCell="C18" sqref="C18"/>
      <pageMargins left="0.35433070866141736" right="0.35433070866141736" top="0.98425196850393704" bottom="0.98425196850393704" header="0" footer="0"/>
      <printOptions horizontalCentered="1"/>
      <pageSetup paperSize="9" scale="66" orientation="portrait" r:id="rId1"/>
      <headerFooter alignWithMargins="0"/>
    </customSheetView>
  </customSheetViews>
  <mergeCells count="26">
    <mergeCell ref="J5:J6"/>
    <mergeCell ref="C22:D22"/>
    <mergeCell ref="A1:E1"/>
    <mergeCell ref="A5:B5"/>
    <mergeCell ref="A6:B6"/>
    <mergeCell ref="B7:B9"/>
    <mergeCell ref="C21:D21"/>
    <mergeCell ref="C16:C17"/>
    <mergeCell ref="G5:G6"/>
    <mergeCell ref="H5:H6"/>
    <mergeCell ref="I5:I6"/>
    <mergeCell ref="B14:B17"/>
    <mergeCell ref="A14:A17"/>
    <mergeCell ref="D5:D6"/>
    <mergeCell ref="E5:E6"/>
    <mergeCell ref="A39:E39"/>
    <mergeCell ref="A37:E37"/>
    <mergeCell ref="A30:E30"/>
    <mergeCell ref="A7:A12"/>
    <mergeCell ref="B10:B12"/>
    <mergeCell ref="C7:C9"/>
    <mergeCell ref="C10:C12"/>
    <mergeCell ref="C23:D23"/>
    <mergeCell ref="A21:A23"/>
    <mergeCell ref="B21:B23"/>
    <mergeCell ref="C14:C15"/>
  </mergeCells>
  <phoneticPr fontId="2" type="noConversion"/>
  <printOptions horizontalCentered="1"/>
  <pageMargins left="0.35433070866141736" right="0.35433070866141736" top="0.98425196850393704" bottom="0.98425196850393704" header="0" footer="0"/>
  <pageSetup paperSize="9" scale="66"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0"/>
  <sheetViews>
    <sheetView view="pageBreakPreview"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16</v>
      </c>
      <c r="B6" s="393"/>
      <c r="C6" s="174" t="s">
        <v>32</v>
      </c>
      <c r="D6" s="390"/>
      <c r="E6" s="391"/>
      <c r="G6" s="396"/>
      <c r="H6" s="396"/>
      <c r="I6" s="396"/>
      <c r="J6" s="396" t="s">
        <v>273</v>
      </c>
    </row>
    <row r="7" spans="1:10" ht="17.45" customHeight="1" x14ac:dyDescent="0.25">
      <c r="A7" s="385"/>
      <c r="B7" s="384" t="s">
        <v>29</v>
      </c>
      <c r="C7" s="399" t="s">
        <v>560</v>
      </c>
      <c r="D7" s="175" t="s">
        <v>33</v>
      </c>
      <c r="E7" s="51">
        <v>3235</v>
      </c>
      <c r="G7" s="105">
        <v>3235</v>
      </c>
      <c r="H7" s="105">
        <f>E7-G7</f>
        <v>0</v>
      </c>
      <c r="I7" s="106">
        <f>IFERROR(E7/G7*100,"-")</f>
        <v>100</v>
      </c>
      <c r="J7" s="118">
        <f>E7/60</f>
        <v>53.916666666666664</v>
      </c>
    </row>
    <row r="8" spans="1:10" ht="17.45" customHeight="1" x14ac:dyDescent="0.25">
      <c r="A8" s="385"/>
      <c r="B8" s="385"/>
      <c r="C8" s="401"/>
      <c r="D8" s="175" t="s">
        <v>34</v>
      </c>
      <c r="E8" s="51">
        <v>3273</v>
      </c>
      <c r="G8" s="105">
        <v>3273</v>
      </c>
      <c r="H8" s="105">
        <f t="shared" ref="H8:H44" si="0">E8-G8</f>
        <v>0</v>
      </c>
      <c r="I8" s="106">
        <f t="shared" ref="I8:I44" si="1">IFERROR(E8/G8*100,"-")</f>
        <v>100</v>
      </c>
      <c r="J8" s="118">
        <f t="shared" ref="J8:J22" si="2">E8/60</f>
        <v>54.55</v>
      </c>
    </row>
    <row r="9" spans="1:10" ht="17.45" customHeight="1" x14ac:dyDescent="0.25">
      <c r="A9" s="385"/>
      <c r="B9" s="385"/>
      <c r="C9" s="400"/>
      <c r="D9" s="175" t="s">
        <v>30</v>
      </c>
      <c r="E9" s="51">
        <v>3332</v>
      </c>
      <c r="G9" s="105">
        <v>3332</v>
      </c>
      <c r="H9" s="105">
        <f t="shared" si="0"/>
        <v>0</v>
      </c>
      <c r="I9" s="106">
        <f t="shared" si="1"/>
        <v>100</v>
      </c>
      <c r="J9" s="118">
        <f t="shared" si="2"/>
        <v>55.533333333333331</v>
      </c>
    </row>
    <row r="10" spans="1:10" ht="17.45" customHeight="1" x14ac:dyDescent="0.25">
      <c r="A10" s="385"/>
      <c r="B10" s="385"/>
      <c r="C10" s="399" t="s">
        <v>561</v>
      </c>
      <c r="D10" s="175" t="s">
        <v>33</v>
      </c>
      <c r="E10" s="51">
        <v>3418</v>
      </c>
      <c r="G10" s="105">
        <v>3418</v>
      </c>
      <c r="H10" s="105">
        <f t="shared" si="0"/>
        <v>0</v>
      </c>
      <c r="I10" s="106">
        <f t="shared" si="1"/>
        <v>100</v>
      </c>
      <c r="J10" s="118">
        <f t="shared" si="2"/>
        <v>56.966666666666669</v>
      </c>
    </row>
    <row r="11" spans="1:10" ht="17.45" customHeight="1" x14ac:dyDescent="0.25">
      <c r="A11" s="385"/>
      <c r="B11" s="385"/>
      <c r="C11" s="401"/>
      <c r="D11" s="175" t="s">
        <v>34</v>
      </c>
      <c r="E11" s="51">
        <v>3528</v>
      </c>
      <c r="G11" s="105">
        <v>3528</v>
      </c>
      <c r="H11" s="105">
        <f t="shared" si="0"/>
        <v>0</v>
      </c>
      <c r="I11" s="106">
        <f t="shared" si="1"/>
        <v>100</v>
      </c>
      <c r="J11" s="118">
        <f t="shared" si="2"/>
        <v>58.8</v>
      </c>
    </row>
    <row r="12" spans="1:10" ht="17.45" customHeight="1" x14ac:dyDescent="0.25">
      <c r="A12" s="385"/>
      <c r="B12" s="385"/>
      <c r="C12" s="400"/>
      <c r="D12" s="175" t="s">
        <v>30</v>
      </c>
      <c r="E12" s="51">
        <v>3448</v>
      </c>
      <c r="G12" s="105">
        <v>3448</v>
      </c>
      <c r="H12" s="105">
        <f t="shared" si="0"/>
        <v>0</v>
      </c>
      <c r="I12" s="106">
        <f t="shared" si="1"/>
        <v>100</v>
      </c>
      <c r="J12" s="118">
        <f t="shared" si="2"/>
        <v>57.466666666666669</v>
      </c>
    </row>
    <row r="13" spans="1:10" ht="17.45" customHeight="1" x14ac:dyDescent="0.25">
      <c r="A13" s="385"/>
      <c r="B13" s="385"/>
      <c r="C13" s="399" t="s">
        <v>54</v>
      </c>
      <c r="D13" s="175" t="s">
        <v>33</v>
      </c>
      <c r="E13" s="51">
        <v>3200</v>
      </c>
      <c r="G13" s="105">
        <v>3200</v>
      </c>
      <c r="H13" s="105">
        <f t="shared" si="0"/>
        <v>0</v>
      </c>
      <c r="I13" s="106">
        <f t="shared" si="1"/>
        <v>100</v>
      </c>
      <c r="J13" s="118">
        <f t="shared" si="2"/>
        <v>53.333333333333336</v>
      </c>
    </row>
    <row r="14" spans="1:10" ht="17.45" customHeight="1" x14ac:dyDescent="0.25">
      <c r="A14" s="385"/>
      <c r="B14" s="385"/>
      <c r="C14" s="401"/>
      <c r="D14" s="175" t="s">
        <v>34</v>
      </c>
      <c r="E14" s="51">
        <v>3127</v>
      </c>
      <c r="G14" s="105">
        <v>3127</v>
      </c>
      <c r="H14" s="105">
        <f t="shared" si="0"/>
        <v>0</v>
      </c>
      <c r="I14" s="106">
        <f t="shared" si="1"/>
        <v>100</v>
      </c>
      <c r="J14" s="118">
        <f t="shared" si="2"/>
        <v>52.116666666666667</v>
      </c>
    </row>
    <row r="15" spans="1:10" ht="17.45" customHeight="1" x14ac:dyDescent="0.25">
      <c r="A15" s="385"/>
      <c r="B15" s="385"/>
      <c r="C15" s="400"/>
      <c r="D15" s="175" t="s">
        <v>30</v>
      </c>
      <c r="E15" s="51">
        <v>2970</v>
      </c>
      <c r="G15" s="105">
        <v>2970</v>
      </c>
      <c r="H15" s="105">
        <f t="shared" si="0"/>
        <v>0</v>
      </c>
      <c r="I15" s="106">
        <f t="shared" si="1"/>
        <v>100</v>
      </c>
      <c r="J15" s="118">
        <f t="shared" si="2"/>
        <v>49.5</v>
      </c>
    </row>
    <row r="16" spans="1:10" ht="34.5" customHeight="1" x14ac:dyDescent="0.25">
      <c r="A16" s="176"/>
      <c r="B16" s="177"/>
      <c r="C16" s="213" t="s">
        <v>35</v>
      </c>
      <c r="D16" s="179"/>
      <c r="E16" s="58"/>
      <c r="G16" s="105"/>
      <c r="H16" s="105"/>
      <c r="I16" s="106"/>
      <c r="J16" s="118"/>
    </row>
    <row r="17" spans="1:10" ht="17.45" customHeight="1" x14ac:dyDescent="0.25">
      <c r="A17" s="413"/>
      <c r="B17" s="452"/>
      <c r="C17" s="196" t="s">
        <v>420</v>
      </c>
      <c r="D17" s="211" t="s">
        <v>33</v>
      </c>
      <c r="E17" s="51">
        <v>3914.76</v>
      </c>
      <c r="G17" s="105">
        <v>3914.76</v>
      </c>
      <c r="H17" s="105">
        <f t="shared" si="0"/>
        <v>0</v>
      </c>
      <c r="I17" s="106">
        <f t="shared" si="1"/>
        <v>100</v>
      </c>
      <c r="J17" s="118">
        <f t="shared" si="2"/>
        <v>65.246000000000009</v>
      </c>
    </row>
    <row r="18" spans="1:10" ht="17.45" customHeight="1" x14ac:dyDescent="0.25">
      <c r="A18" s="405"/>
      <c r="B18" s="453"/>
      <c r="C18" s="197"/>
      <c r="D18" s="211" t="s">
        <v>34</v>
      </c>
      <c r="E18" s="78">
        <v>2617</v>
      </c>
      <c r="G18" s="105">
        <v>2617</v>
      </c>
      <c r="H18" s="105">
        <f t="shared" si="0"/>
        <v>0</v>
      </c>
      <c r="I18" s="106">
        <f t="shared" si="1"/>
        <v>100</v>
      </c>
      <c r="J18" s="118">
        <f t="shared" si="2"/>
        <v>43.616666666666667</v>
      </c>
    </row>
    <row r="19" spans="1:10" ht="17.45" customHeight="1" x14ac:dyDescent="0.25">
      <c r="A19" s="405"/>
      <c r="B19" s="453"/>
      <c r="C19" s="197" t="s">
        <v>559</v>
      </c>
      <c r="D19" s="264" t="s">
        <v>33</v>
      </c>
      <c r="E19" s="78">
        <v>3630.44</v>
      </c>
      <c r="G19" s="105">
        <v>3630.44</v>
      </c>
      <c r="H19" s="105">
        <f t="shared" si="0"/>
        <v>0</v>
      </c>
      <c r="I19" s="106">
        <f t="shared" si="1"/>
        <v>100</v>
      </c>
      <c r="J19" s="118">
        <f t="shared" si="2"/>
        <v>60.507333333333335</v>
      </c>
    </row>
    <row r="20" spans="1:10" ht="17.45" customHeight="1" x14ac:dyDescent="0.25">
      <c r="A20" s="405"/>
      <c r="B20" s="453"/>
      <c r="C20" s="197"/>
      <c r="D20" s="264" t="s">
        <v>34</v>
      </c>
      <c r="E20" s="78">
        <v>2617</v>
      </c>
      <c r="G20" s="105">
        <v>2617</v>
      </c>
      <c r="H20" s="105">
        <f t="shared" si="0"/>
        <v>0</v>
      </c>
      <c r="I20" s="106">
        <f t="shared" si="1"/>
        <v>100</v>
      </c>
      <c r="J20" s="118">
        <f t="shared" si="2"/>
        <v>43.616666666666667</v>
      </c>
    </row>
    <row r="21" spans="1:10" ht="17.45" customHeight="1" x14ac:dyDescent="0.25">
      <c r="A21" s="405"/>
      <c r="B21" s="453"/>
      <c r="C21" s="399" t="s">
        <v>400</v>
      </c>
      <c r="D21" s="224" t="s">
        <v>33</v>
      </c>
      <c r="E21" s="1">
        <v>2920</v>
      </c>
      <c r="G21" s="110">
        <v>2920</v>
      </c>
      <c r="H21" s="105">
        <f t="shared" si="0"/>
        <v>0</v>
      </c>
      <c r="I21" s="106">
        <f t="shared" si="1"/>
        <v>100</v>
      </c>
      <c r="J21" s="118">
        <f t="shared" si="2"/>
        <v>48.666666666666664</v>
      </c>
    </row>
    <row r="22" spans="1:10" x14ac:dyDescent="0.25">
      <c r="A22" s="405"/>
      <c r="B22" s="453"/>
      <c r="C22" s="400"/>
      <c r="D22" s="224" t="s">
        <v>34</v>
      </c>
      <c r="E22" s="1">
        <v>2920</v>
      </c>
      <c r="G22" s="110">
        <v>2920</v>
      </c>
      <c r="H22" s="105">
        <f t="shared" si="0"/>
        <v>0</v>
      </c>
      <c r="I22" s="106">
        <f t="shared" si="1"/>
        <v>100</v>
      </c>
      <c r="J22" s="118">
        <f t="shared" si="2"/>
        <v>48.666666666666664</v>
      </c>
    </row>
    <row r="23" spans="1:10" ht="17.45" customHeight="1" x14ac:dyDescent="0.25">
      <c r="A23" s="405"/>
      <c r="B23" s="453"/>
      <c r="C23" s="399" t="s">
        <v>54</v>
      </c>
      <c r="D23" s="265" t="s">
        <v>33</v>
      </c>
      <c r="E23" s="78">
        <v>6955</v>
      </c>
      <c r="G23" s="105">
        <v>6955</v>
      </c>
      <c r="H23" s="105">
        <f>E23-G23</f>
        <v>0</v>
      </c>
      <c r="I23" s="106">
        <f>IFERROR(E23/G23*100,"-")</f>
        <v>100</v>
      </c>
      <c r="J23" s="118">
        <f>E23/60</f>
        <v>115.91666666666667</v>
      </c>
    </row>
    <row r="24" spans="1:10" ht="17.45" customHeight="1" x14ac:dyDescent="0.25">
      <c r="A24" s="440"/>
      <c r="B24" s="454"/>
      <c r="C24" s="401"/>
      <c r="D24" s="265" t="s">
        <v>34</v>
      </c>
      <c r="E24" s="78">
        <v>6779.66</v>
      </c>
      <c r="G24" s="105">
        <v>6779.66</v>
      </c>
      <c r="H24" s="105">
        <f>E24-G24</f>
        <v>0</v>
      </c>
      <c r="I24" s="106">
        <f>IFERROR(E24/G24*100,"-")</f>
        <v>100</v>
      </c>
      <c r="J24" s="118">
        <f>E24/60</f>
        <v>112.99433333333333</v>
      </c>
    </row>
    <row r="25" spans="1:10" ht="33.75" customHeight="1" x14ac:dyDescent="0.25">
      <c r="A25" s="176"/>
      <c r="B25" s="177"/>
      <c r="C25" s="178" t="s">
        <v>36</v>
      </c>
      <c r="D25" s="179"/>
      <c r="E25" s="52"/>
      <c r="G25" s="105"/>
      <c r="H25" s="105"/>
      <c r="I25" s="106"/>
    </row>
    <row r="26" spans="1:10" x14ac:dyDescent="0.25">
      <c r="E26" s="54"/>
      <c r="G26" s="105"/>
      <c r="H26" s="105"/>
      <c r="I26" s="106"/>
    </row>
    <row r="27" spans="1:10" ht="35.25" customHeight="1" x14ac:dyDescent="0.25">
      <c r="A27" s="176"/>
      <c r="B27" s="184"/>
      <c r="C27" s="266" t="s">
        <v>214</v>
      </c>
      <c r="D27" s="267"/>
      <c r="E27" s="55"/>
      <c r="G27" s="105"/>
      <c r="H27" s="105"/>
      <c r="I27" s="106"/>
    </row>
    <row r="28" spans="1:10" ht="17.45" customHeight="1" x14ac:dyDescent="0.25">
      <c r="A28" s="461"/>
      <c r="B28" s="494"/>
      <c r="C28" s="268" t="s">
        <v>38</v>
      </c>
      <c r="D28" s="211" t="s">
        <v>37</v>
      </c>
      <c r="E28" s="79">
        <v>84.58</v>
      </c>
      <c r="G28" s="105">
        <v>84.58</v>
      </c>
      <c r="H28" s="105">
        <f t="shared" si="0"/>
        <v>0</v>
      </c>
      <c r="I28" s="106">
        <f t="shared" si="1"/>
        <v>100</v>
      </c>
    </row>
    <row r="29" spans="1:10" ht="17.45" customHeight="1" x14ac:dyDescent="0.25">
      <c r="A29" s="493"/>
      <c r="B29" s="410"/>
      <c r="C29" s="269" t="s">
        <v>156</v>
      </c>
      <c r="D29" s="270"/>
      <c r="E29" s="80">
        <v>15</v>
      </c>
      <c r="G29" s="105">
        <v>15</v>
      </c>
      <c r="H29" s="105">
        <f t="shared" si="0"/>
        <v>0</v>
      </c>
      <c r="I29" s="106">
        <f t="shared" si="1"/>
        <v>100</v>
      </c>
    </row>
    <row r="30" spans="1:10" ht="17.45" customHeight="1" x14ac:dyDescent="0.25">
      <c r="A30" s="493"/>
      <c r="B30" s="410"/>
      <c r="C30" s="271" t="s">
        <v>163</v>
      </c>
      <c r="D30" s="272"/>
      <c r="E30" s="81">
        <v>83</v>
      </c>
      <c r="G30" s="105">
        <v>83</v>
      </c>
      <c r="H30" s="105">
        <f t="shared" si="0"/>
        <v>0</v>
      </c>
      <c r="I30" s="106">
        <f t="shared" si="1"/>
        <v>100</v>
      </c>
    </row>
    <row r="31" spans="1:10" ht="34.9" customHeight="1" x14ac:dyDescent="0.25">
      <c r="A31" s="493"/>
      <c r="B31" s="495"/>
      <c r="C31" s="275" t="s">
        <v>289</v>
      </c>
      <c r="D31" s="200" t="s">
        <v>80</v>
      </c>
      <c r="E31" s="82"/>
      <c r="G31" s="105"/>
      <c r="H31" s="105"/>
      <c r="I31" s="106"/>
    </row>
    <row r="32" spans="1:10" x14ac:dyDescent="0.25">
      <c r="A32" s="493"/>
      <c r="B32" s="410"/>
      <c r="C32" s="273" t="s">
        <v>81</v>
      </c>
      <c r="D32" s="274"/>
      <c r="E32" s="82">
        <v>400</v>
      </c>
      <c r="G32" s="105">
        <v>400</v>
      </c>
      <c r="H32" s="105">
        <f t="shared" si="0"/>
        <v>0</v>
      </c>
      <c r="I32" s="106">
        <f t="shared" si="1"/>
        <v>100</v>
      </c>
    </row>
    <row r="33" spans="1:10" x14ac:dyDescent="0.25">
      <c r="A33" s="493"/>
      <c r="B33" s="410"/>
      <c r="C33" s="198" t="s">
        <v>82</v>
      </c>
      <c r="D33" s="200"/>
      <c r="E33" s="82">
        <v>400</v>
      </c>
      <c r="G33" s="105">
        <v>400</v>
      </c>
      <c r="H33" s="105">
        <f t="shared" si="0"/>
        <v>0</v>
      </c>
      <c r="I33" s="106">
        <f t="shared" si="1"/>
        <v>100</v>
      </c>
    </row>
    <row r="34" spans="1:10" x14ac:dyDescent="0.25">
      <c r="A34" s="493"/>
      <c r="B34" s="410"/>
      <c r="C34" s="198" t="s">
        <v>83</v>
      </c>
      <c r="D34" s="200"/>
      <c r="E34" s="82">
        <v>400</v>
      </c>
      <c r="G34" s="105">
        <v>400</v>
      </c>
      <c r="H34" s="105">
        <f t="shared" si="0"/>
        <v>0</v>
      </c>
      <c r="I34" s="106">
        <f t="shared" si="1"/>
        <v>100</v>
      </c>
    </row>
    <row r="35" spans="1:10" x14ac:dyDescent="0.25">
      <c r="A35" s="493"/>
      <c r="B35" s="410"/>
      <c r="C35" s="198" t="s">
        <v>84</v>
      </c>
      <c r="D35" s="200"/>
      <c r="E35" s="82">
        <v>350</v>
      </c>
      <c r="G35" s="105">
        <v>350</v>
      </c>
      <c r="H35" s="105">
        <f t="shared" si="0"/>
        <v>0</v>
      </c>
      <c r="I35" s="106">
        <f t="shared" si="1"/>
        <v>100</v>
      </c>
    </row>
    <row r="36" spans="1:10" x14ac:dyDescent="0.25">
      <c r="A36" s="493"/>
      <c r="B36" s="410"/>
      <c r="C36" s="198" t="s">
        <v>85</v>
      </c>
      <c r="D36" s="200"/>
      <c r="E36" s="82">
        <v>350</v>
      </c>
      <c r="G36" s="105">
        <v>350</v>
      </c>
      <c r="H36" s="105">
        <f t="shared" si="0"/>
        <v>0</v>
      </c>
      <c r="I36" s="106">
        <f t="shared" si="1"/>
        <v>100</v>
      </c>
    </row>
    <row r="37" spans="1:10" x14ac:dyDescent="0.25">
      <c r="A37" s="493"/>
      <c r="B37" s="410"/>
      <c r="C37" s="198" t="s">
        <v>86</v>
      </c>
      <c r="D37" s="200"/>
      <c r="E37" s="82">
        <v>400</v>
      </c>
      <c r="G37" s="105">
        <v>400</v>
      </c>
      <c r="H37" s="105">
        <f t="shared" si="0"/>
        <v>0</v>
      </c>
      <c r="I37" s="106">
        <f t="shared" si="1"/>
        <v>100</v>
      </c>
    </row>
    <row r="38" spans="1:10" x14ac:dyDescent="0.25">
      <c r="A38" s="493"/>
      <c r="B38" s="410"/>
      <c r="C38" s="202" t="s">
        <v>87</v>
      </c>
      <c r="D38" s="203"/>
      <c r="E38" s="82">
        <v>500</v>
      </c>
      <c r="G38" s="105">
        <v>500</v>
      </c>
      <c r="H38" s="105">
        <f t="shared" si="0"/>
        <v>0</v>
      </c>
      <c r="I38" s="106">
        <f t="shared" si="1"/>
        <v>100</v>
      </c>
    </row>
    <row r="39" spans="1:10" x14ac:dyDescent="0.25">
      <c r="A39" s="493"/>
      <c r="B39" s="495"/>
      <c r="C39" s="214" t="s">
        <v>290</v>
      </c>
      <c r="D39" s="200" t="s">
        <v>37</v>
      </c>
      <c r="E39" s="82"/>
      <c r="G39" s="105"/>
      <c r="H39" s="105"/>
      <c r="I39" s="106"/>
    </row>
    <row r="40" spans="1:10" x14ac:dyDescent="0.25">
      <c r="A40" s="493"/>
      <c r="B40" s="410"/>
      <c r="C40" s="273" t="s">
        <v>88</v>
      </c>
      <c r="D40" s="276"/>
      <c r="E40" s="82">
        <v>400</v>
      </c>
      <c r="G40" s="105">
        <v>400</v>
      </c>
      <c r="H40" s="105">
        <f t="shared" si="0"/>
        <v>0</v>
      </c>
      <c r="I40" s="106">
        <f t="shared" si="1"/>
        <v>100</v>
      </c>
    </row>
    <row r="41" spans="1:10" x14ac:dyDescent="0.25">
      <c r="A41" s="493"/>
      <c r="B41" s="410"/>
      <c r="C41" s="198" t="s">
        <v>89</v>
      </c>
      <c r="D41" s="199"/>
      <c r="E41" s="82">
        <v>400</v>
      </c>
      <c r="G41" s="105">
        <v>400</v>
      </c>
      <c r="H41" s="105">
        <f t="shared" si="0"/>
        <v>0</v>
      </c>
      <c r="I41" s="106">
        <f t="shared" si="1"/>
        <v>100</v>
      </c>
    </row>
    <row r="42" spans="1:10" x14ac:dyDescent="0.25">
      <c r="A42" s="493"/>
      <c r="B42" s="410"/>
      <c r="C42" s="198" t="s">
        <v>90</v>
      </c>
      <c r="D42" s="200"/>
      <c r="E42" s="82">
        <v>400</v>
      </c>
      <c r="G42" s="105">
        <v>400</v>
      </c>
      <c r="H42" s="105">
        <f t="shared" si="0"/>
        <v>0</v>
      </c>
      <c r="I42" s="106">
        <f t="shared" si="1"/>
        <v>100</v>
      </c>
    </row>
    <row r="43" spans="1:10" x14ac:dyDescent="0.25">
      <c r="A43" s="493"/>
      <c r="B43" s="410"/>
      <c r="C43" s="198" t="s">
        <v>91</v>
      </c>
      <c r="D43" s="215"/>
      <c r="E43" s="64">
        <v>300</v>
      </c>
      <c r="G43" s="105">
        <v>300</v>
      </c>
      <c r="H43" s="105">
        <f t="shared" si="0"/>
        <v>0</v>
      </c>
      <c r="I43" s="106">
        <f t="shared" si="1"/>
        <v>100</v>
      </c>
    </row>
    <row r="44" spans="1:10" x14ac:dyDescent="0.25">
      <c r="A44" s="462"/>
      <c r="B44" s="411"/>
      <c r="C44" s="198" t="s">
        <v>92</v>
      </c>
      <c r="D44" s="277"/>
      <c r="E44" s="64">
        <v>400</v>
      </c>
      <c r="G44" s="105">
        <v>400</v>
      </c>
      <c r="H44" s="105">
        <f t="shared" si="0"/>
        <v>0</v>
      </c>
      <c r="I44" s="106">
        <f t="shared" si="1"/>
        <v>100</v>
      </c>
    </row>
    <row r="45" spans="1:10" x14ac:dyDescent="0.25">
      <c r="E45" s="278"/>
    </row>
    <row r="46" spans="1:10" x14ac:dyDescent="0.25">
      <c r="E46" s="278"/>
    </row>
    <row r="47" spans="1:10" s="50" customFormat="1" x14ac:dyDescent="0.25">
      <c r="A47" s="107"/>
      <c r="B47" s="181"/>
      <c r="C47" s="181"/>
      <c r="D47" s="182" t="s">
        <v>317</v>
      </c>
      <c r="E47" s="183"/>
      <c r="G47" s="107"/>
      <c r="H47" s="107"/>
      <c r="I47" s="107"/>
      <c r="J47" s="114"/>
    </row>
    <row r="48" spans="1:10" x14ac:dyDescent="0.25">
      <c r="D48" s="182" t="s">
        <v>318</v>
      </c>
    </row>
    <row r="50" spans="1:10" ht="35.450000000000003" customHeight="1" x14ac:dyDescent="0.25">
      <c r="A50" s="406"/>
      <c r="B50" s="406"/>
      <c r="C50" s="406"/>
      <c r="D50" s="406"/>
      <c r="E50" s="406"/>
    </row>
    <row r="57" spans="1:10" x14ac:dyDescent="0.25">
      <c r="A57" s="189"/>
      <c r="B57" s="189"/>
      <c r="C57" s="189"/>
      <c r="D57" s="189"/>
      <c r="E57" s="189"/>
    </row>
    <row r="58" spans="1:10" ht="39" customHeight="1" x14ac:dyDescent="0.25">
      <c r="A58" s="397"/>
      <c r="B58" s="397"/>
      <c r="C58" s="397"/>
      <c r="D58" s="397"/>
      <c r="E58" s="397"/>
    </row>
    <row r="60" spans="1:10" s="50" customFormat="1" ht="54" customHeight="1" x14ac:dyDescent="0.25">
      <c r="A60" s="397"/>
      <c r="B60" s="398"/>
      <c r="C60" s="398"/>
      <c r="D60" s="398"/>
      <c r="E60" s="398"/>
      <c r="G60" s="107"/>
      <c r="H60" s="107"/>
      <c r="I60" s="107"/>
      <c r="J60" s="114"/>
    </row>
  </sheetData>
  <customSheetViews>
    <customSheetView guid="{839003FA-3055-4E28-826D-0A2EF77DACBD}" scale="70" showPageBreaks="1" fitToPage="1" printArea="1" view="pageBreakPreview" topLeftCell="A4">
      <selection activeCell="C24" sqref="C24"/>
      <pageMargins left="0.75" right="0.75" top="0.98425196850393704" bottom="0.98425196850393704" header="0" footer="0"/>
      <printOptions horizontalCentered="1"/>
      <pageSetup paperSize="9" scale="47" orientation="portrait" r:id="rId1"/>
      <headerFooter alignWithMargins="0"/>
    </customSheetView>
  </customSheetViews>
  <mergeCells count="23">
    <mergeCell ref="A1:E1"/>
    <mergeCell ref="A5:B5"/>
    <mergeCell ref="D5:D6"/>
    <mergeCell ref="E5:E6"/>
    <mergeCell ref="A6:B6"/>
    <mergeCell ref="J5:J6"/>
    <mergeCell ref="H5:H6"/>
    <mergeCell ref="I5:I6"/>
    <mergeCell ref="A7:A15"/>
    <mergeCell ref="C7:C9"/>
    <mergeCell ref="G5:G6"/>
    <mergeCell ref="C10:C12"/>
    <mergeCell ref="C13:C15"/>
    <mergeCell ref="B7:B15"/>
    <mergeCell ref="C23:C24"/>
    <mergeCell ref="B17:B24"/>
    <mergeCell ref="A17:A24"/>
    <mergeCell ref="C21:C22"/>
    <mergeCell ref="A60:E60"/>
    <mergeCell ref="A58:E58"/>
    <mergeCell ref="A28:A44"/>
    <mergeCell ref="B28:B44"/>
    <mergeCell ref="A50:E50"/>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0"/>
  <sheetViews>
    <sheetView view="pageBreakPreview" topLeftCell="A4"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46"/>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17</v>
      </c>
      <c r="B6" s="412"/>
      <c r="C6" s="174" t="s">
        <v>32</v>
      </c>
      <c r="D6" s="390"/>
      <c r="E6" s="391"/>
      <c r="G6" s="396"/>
      <c r="H6" s="396"/>
      <c r="I6" s="396"/>
      <c r="J6" s="396" t="s">
        <v>273</v>
      </c>
    </row>
    <row r="7" spans="1:10" x14ac:dyDescent="0.25">
      <c r="A7" s="384"/>
      <c r="B7" s="503" t="s">
        <v>28</v>
      </c>
      <c r="C7" s="414" t="s">
        <v>562</v>
      </c>
      <c r="D7" s="211" t="s">
        <v>33</v>
      </c>
      <c r="E7" s="147">
        <v>1950</v>
      </c>
      <c r="G7" s="143">
        <v>1950</v>
      </c>
      <c r="H7" s="105">
        <f>E7-G7</f>
        <v>0</v>
      </c>
      <c r="I7" s="106">
        <f>IFERROR(E7/G7*100,"-")</f>
        <v>100</v>
      </c>
      <c r="J7" s="118">
        <f>E7/60</f>
        <v>32.5</v>
      </c>
    </row>
    <row r="8" spans="1:10" x14ac:dyDescent="0.25">
      <c r="A8" s="385"/>
      <c r="B8" s="503"/>
      <c r="C8" s="415"/>
      <c r="D8" s="211" t="s">
        <v>34</v>
      </c>
      <c r="E8" s="147">
        <v>1950</v>
      </c>
      <c r="G8" s="143">
        <v>1950</v>
      </c>
      <c r="H8" s="105">
        <f t="shared" ref="H8:H34" si="0">E8-G8</f>
        <v>0</v>
      </c>
      <c r="I8" s="106">
        <f t="shared" ref="I8:I34" si="1">IFERROR(E8/G8*100,"-")</f>
        <v>100</v>
      </c>
      <c r="J8" s="118">
        <f t="shared" ref="J8:J25" si="2">E8/60</f>
        <v>32.5</v>
      </c>
    </row>
    <row r="9" spans="1:10" ht="17.45" customHeight="1" x14ac:dyDescent="0.25">
      <c r="A9" s="385"/>
      <c r="B9" s="503"/>
      <c r="C9" s="416"/>
      <c r="D9" s="211" t="s">
        <v>30</v>
      </c>
      <c r="E9" s="147">
        <v>1950</v>
      </c>
      <c r="G9" s="143">
        <v>1950</v>
      </c>
      <c r="H9" s="105">
        <f t="shared" si="0"/>
        <v>0</v>
      </c>
      <c r="I9" s="106">
        <f t="shared" si="1"/>
        <v>100</v>
      </c>
      <c r="J9" s="118">
        <f t="shared" si="2"/>
        <v>32.5</v>
      </c>
    </row>
    <row r="10" spans="1:10" ht="17.45" customHeight="1" x14ac:dyDescent="0.25">
      <c r="A10" s="385"/>
      <c r="B10" s="503"/>
      <c r="C10" s="262" t="s">
        <v>652</v>
      </c>
      <c r="D10" s="211" t="s">
        <v>34</v>
      </c>
      <c r="E10" s="147">
        <v>1950</v>
      </c>
      <c r="G10" s="105">
        <v>1950</v>
      </c>
      <c r="H10" s="105">
        <f>E10-G10</f>
        <v>0</v>
      </c>
      <c r="I10" s="106">
        <f>IFERROR(E10/G10*100,"-")</f>
        <v>100</v>
      </c>
      <c r="J10" s="118">
        <f t="shared" si="2"/>
        <v>32.5</v>
      </c>
    </row>
    <row r="11" spans="1:10" ht="17.45" customHeight="1" x14ac:dyDescent="0.25">
      <c r="A11" s="385"/>
      <c r="B11" s="503"/>
      <c r="C11" s="262" t="s">
        <v>653</v>
      </c>
      <c r="D11" s="211" t="s">
        <v>30</v>
      </c>
      <c r="E11" s="147">
        <v>1950</v>
      </c>
      <c r="G11" s="105">
        <v>1950</v>
      </c>
      <c r="H11" s="105">
        <f>E11-G11</f>
        <v>0</v>
      </c>
      <c r="I11" s="106">
        <f>IFERROR(E11/G11*100,"-")</f>
        <v>100</v>
      </c>
      <c r="J11" s="118">
        <f t="shared" si="2"/>
        <v>32.5</v>
      </c>
    </row>
    <row r="12" spans="1:10" ht="21" customHeight="1" x14ac:dyDescent="0.25">
      <c r="A12" s="385"/>
      <c r="B12" s="503"/>
      <c r="C12" s="209" t="s">
        <v>654</v>
      </c>
      <c r="D12" s="211" t="s">
        <v>34</v>
      </c>
      <c r="E12" s="147">
        <v>1560</v>
      </c>
      <c r="G12" s="105">
        <v>1560</v>
      </c>
      <c r="H12" s="105">
        <f t="shared" si="0"/>
        <v>0</v>
      </c>
      <c r="I12" s="106">
        <f t="shared" si="1"/>
        <v>100</v>
      </c>
      <c r="J12" s="118">
        <f t="shared" si="2"/>
        <v>26</v>
      </c>
    </row>
    <row r="13" spans="1:10" x14ac:dyDescent="0.25">
      <c r="A13" s="385"/>
      <c r="B13" s="503"/>
      <c r="C13" s="263" t="s">
        <v>655</v>
      </c>
      <c r="D13" s="211" t="s">
        <v>30</v>
      </c>
      <c r="E13" s="147">
        <v>1560</v>
      </c>
      <c r="G13" s="105">
        <v>1560</v>
      </c>
      <c r="H13" s="105">
        <f t="shared" si="0"/>
        <v>0</v>
      </c>
      <c r="I13" s="106">
        <f t="shared" si="1"/>
        <v>100</v>
      </c>
      <c r="J13" s="118">
        <f t="shared" si="2"/>
        <v>26</v>
      </c>
    </row>
    <row r="14" spans="1:10" x14ac:dyDescent="0.25">
      <c r="A14" s="385"/>
      <c r="B14" s="384" t="s">
        <v>29</v>
      </c>
      <c r="C14" s="399" t="s">
        <v>563</v>
      </c>
      <c r="D14" s="211" t="s">
        <v>33</v>
      </c>
      <c r="E14" s="147">
        <v>2500</v>
      </c>
      <c r="G14" s="105">
        <v>2500</v>
      </c>
      <c r="H14" s="105">
        <f t="shared" si="0"/>
        <v>0</v>
      </c>
      <c r="I14" s="106">
        <f t="shared" si="1"/>
        <v>100</v>
      </c>
      <c r="J14" s="118">
        <f t="shared" si="2"/>
        <v>41.666666666666664</v>
      </c>
    </row>
    <row r="15" spans="1:10" x14ac:dyDescent="0.25">
      <c r="A15" s="385"/>
      <c r="B15" s="385"/>
      <c r="C15" s="401"/>
      <c r="D15" s="211" t="s">
        <v>34</v>
      </c>
      <c r="E15" s="147">
        <v>2500</v>
      </c>
      <c r="G15" s="105">
        <v>2500</v>
      </c>
      <c r="H15" s="105">
        <f t="shared" si="0"/>
        <v>0</v>
      </c>
      <c r="I15" s="106">
        <f t="shared" si="1"/>
        <v>100</v>
      </c>
      <c r="J15" s="118">
        <f t="shared" si="2"/>
        <v>41.666666666666664</v>
      </c>
    </row>
    <row r="16" spans="1:10" x14ac:dyDescent="0.25">
      <c r="A16" s="385"/>
      <c r="B16" s="385"/>
      <c r="C16" s="400"/>
      <c r="D16" s="211" t="s">
        <v>30</v>
      </c>
      <c r="E16" s="147">
        <v>2500</v>
      </c>
      <c r="G16" s="105">
        <v>2500</v>
      </c>
      <c r="H16" s="105">
        <f t="shared" si="0"/>
        <v>0</v>
      </c>
      <c r="I16" s="106">
        <f t="shared" si="1"/>
        <v>100</v>
      </c>
      <c r="J16" s="118">
        <f t="shared" si="2"/>
        <v>41.666666666666664</v>
      </c>
    </row>
    <row r="17" spans="1:10" x14ac:dyDescent="0.25">
      <c r="A17" s="385"/>
      <c r="B17" s="385"/>
      <c r="C17" s="399" t="s">
        <v>564</v>
      </c>
      <c r="D17" s="211" t="s">
        <v>33</v>
      </c>
      <c r="E17" s="147">
        <v>1950</v>
      </c>
      <c r="G17" s="105">
        <v>1950</v>
      </c>
      <c r="H17" s="105">
        <f t="shared" si="0"/>
        <v>0</v>
      </c>
      <c r="I17" s="106">
        <f t="shared" si="1"/>
        <v>100</v>
      </c>
      <c r="J17" s="118">
        <f t="shared" si="2"/>
        <v>32.5</v>
      </c>
    </row>
    <row r="18" spans="1:10" x14ac:dyDescent="0.25">
      <c r="A18" s="385"/>
      <c r="B18" s="385"/>
      <c r="C18" s="401"/>
      <c r="D18" s="211" t="s">
        <v>34</v>
      </c>
      <c r="E18" s="147">
        <v>1950</v>
      </c>
      <c r="G18" s="105">
        <v>1950</v>
      </c>
      <c r="H18" s="105">
        <f t="shared" si="0"/>
        <v>0</v>
      </c>
      <c r="I18" s="106">
        <f t="shared" si="1"/>
        <v>100</v>
      </c>
      <c r="J18" s="118">
        <f t="shared" si="2"/>
        <v>32.5</v>
      </c>
    </row>
    <row r="19" spans="1:10" x14ac:dyDescent="0.25">
      <c r="A19" s="385"/>
      <c r="B19" s="385"/>
      <c r="C19" s="400"/>
      <c r="D19" s="211" t="s">
        <v>30</v>
      </c>
      <c r="E19" s="147">
        <v>1950</v>
      </c>
      <c r="G19" s="105">
        <v>1950</v>
      </c>
      <c r="H19" s="105">
        <f t="shared" si="0"/>
        <v>0</v>
      </c>
      <c r="I19" s="106">
        <f t="shared" si="1"/>
        <v>100</v>
      </c>
      <c r="J19" s="118">
        <f t="shared" si="2"/>
        <v>32.5</v>
      </c>
    </row>
    <row r="20" spans="1:10" ht="18" customHeight="1" x14ac:dyDescent="0.25">
      <c r="A20" s="385"/>
      <c r="B20" s="385"/>
      <c r="C20" s="399" t="s">
        <v>565</v>
      </c>
      <c r="D20" s="211" t="s">
        <v>33</v>
      </c>
      <c r="E20" s="147">
        <v>2500</v>
      </c>
      <c r="G20" s="105">
        <v>2500</v>
      </c>
      <c r="H20" s="105">
        <f t="shared" si="0"/>
        <v>0</v>
      </c>
      <c r="I20" s="106">
        <f t="shared" si="1"/>
        <v>100</v>
      </c>
      <c r="J20" s="118">
        <f t="shared" si="2"/>
        <v>41.666666666666664</v>
      </c>
    </row>
    <row r="21" spans="1:10" x14ac:dyDescent="0.25">
      <c r="A21" s="385"/>
      <c r="B21" s="385"/>
      <c r="C21" s="401"/>
      <c r="D21" s="211" t="s">
        <v>34</v>
      </c>
      <c r="E21" s="147">
        <v>2500</v>
      </c>
      <c r="G21" s="105">
        <v>2500</v>
      </c>
      <c r="H21" s="105">
        <f t="shared" si="0"/>
        <v>0</v>
      </c>
      <c r="I21" s="106">
        <f t="shared" si="1"/>
        <v>100</v>
      </c>
      <c r="J21" s="118">
        <f t="shared" si="2"/>
        <v>41.666666666666664</v>
      </c>
    </row>
    <row r="22" spans="1:10" x14ac:dyDescent="0.25">
      <c r="A22" s="386"/>
      <c r="B22" s="386"/>
      <c r="C22" s="400"/>
      <c r="D22" s="211" t="s">
        <v>30</v>
      </c>
      <c r="E22" s="157">
        <v>2500</v>
      </c>
      <c r="G22" s="105">
        <v>2500</v>
      </c>
      <c r="H22" s="105">
        <f t="shared" si="0"/>
        <v>0</v>
      </c>
      <c r="I22" s="106">
        <f t="shared" si="1"/>
        <v>100</v>
      </c>
      <c r="J22" s="118">
        <f t="shared" si="2"/>
        <v>41.666666666666664</v>
      </c>
    </row>
    <row r="23" spans="1:10" ht="36.75" customHeight="1" x14ac:dyDescent="0.25">
      <c r="A23" s="176"/>
      <c r="B23" s="195"/>
      <c r="C23" s="178" t="s">
        <v>35</v>
      </c>
      <c r="D23" s="179"/>
      <c r="E23" s="58"/>
      <c r="G23" s="105"/>
      <c r="H23" s="105"/>
      <c r="I23" s="106"/>
      <c r="J23" s="118"/>
    </row>
    <row r="24" spans="1:10" x14ac:dyDescent="0.25">
      <c r="A24" s="413"/>
      <c r="B24" s="384"/>
      <c r="C24" s="399" t="s">
        <v>422</v>
      </c>
      <c r="D24" s="211" t="s">
        <v>33</v>
      </c>
      <c r="E24" s="51">
        <v>2550</v>
      </c>
      <c r="G24" s="105">
        <v>2550</v>
      </c>
      <c r="H24" s="105">
        <f t="shared" si="0"/>
        <v>0</v>
      </c>
      <c r="I24" s="106">
        <f t="shared" si="1"/>
        <v>100</v>
      </c>
      <c r="J24" s="118">
        <f t="shared" si="2"/>
        <v>42.5</v>
      </c>
    </row>
    <row r="25" spans="1:10" x14ac:dyDescent="0.25">
      <c r="A25" s="405"/>
      <c r="B25" s="385"/>
      <c r="C25" s="400"/>
      <c r="D25" s="211" t="s">
        <v>34</v>
      </c>
      <c r="E25" s="51">
        <v>2550</v>
      </c>
      <c r="G25" s="105">
        <v>2550</v>
      </c>
      <c r="H25" s="105">
        <f t="shared" si="0"/>
        <v>0</v>
      </c>
      <c r="I25" s="106">
        <f t="shared" si="1"/>
        <v>100</v>
      </c>
      <c r="J25" s="118">
        <f t="shared" si="2"/>
        <v>42.5</v>
      </c>
    </row>
    <row r="26" spans="1:10" x14ac:dyDescent="0.25">
      <c r="A26" s="405"/>
      <c r="B26" s="385"/>
      <c r="C26" s="399" t="s">
        <v>421</v>
      </c>
      <c r="D26" s="211" t="s">
        <v>33</v>
      </c>
      <c r="E26" s="51">
        <v>2550</v>
      </c>
      <c r="G26" s="105">
        <v>2550</v>
      </c>
      <c r="H26" s="105">
        <f>E26-G26</f>
        <v>0</v>
      </c>
      <c r="I26" s="106">
        <f>IFERROR(E26/G26*100,"-")</f>
        <v>100</v>
      </c>
      <c r="J26" s="118">
        <f>E26/60</f>
        <v>42.5</v>
      </c>
    </row>
    <row r="27" spans="1:10" x14ac:dyDescent="0.25">
      <c r="A27" s="440"/>
      <c r="B27" s="386"/>
      <c r="C27" s="400"/>
      <c r="D27" s="211" t="s">
        <v>34</v>
      </c>
      <c r="E27" s="51">
        <v>2550</v>
      </c>
      <c r="G27" s="105">
        <v>2550</v>
      </c>
      <c r="H27" s="105">
        <f>E27-G27</f>
        <v>0</v>
      </c>
      <c r="I27" s="106">
        <f>IFERROR(E27/G27*100,"-")</f>
        <v>100</v>
      </c>
      <c r="J27" s="118">
        <f>E27/60</f>
        <v>42.5</v>
      </c>
    </row>
    <row r="28" spans="1:10" ht="34.5" customHeight="1" x14ac:dyDescent="0.25">
      <c r="A28" s="176"/>
      <c r="B28" s="177"/>
      <c r="C28" s="178" t="s">
        <v>36</v>
      </c>
      <c r="D28" s="179"/>
      <c r="E28" s="52"/>
      <c r="G28" s="105"/>
      <c r="H28" s="105"/>
      <c r="I28" s="106"/>
    </row>
    <row r="29" spans="1:10" x14ac:dyDescent="0.25">
      <c r="E29" s="54"/>
      <c r="G29" s="105"/>
      <c r="H29" s="105"/>
      <c r="I29" s="106"/>
    </row>
    <row r="30" spans="1:10" ht="36" x14ac:dyDescent="0.25">
      <c r="A30" s="176"/>
      <c r="B30" s="184"/>
      <c r="C30" s="185" t="s">
        <v>214</v>
      </c>
      <c r="D30" s="186"/>
      <c r="E30" s="55"/>
      <c r="G30" s="105"/>
      <c r="H30" s="105"/>
      <c r="I30" s="106"/>
    </row>
    <row r="31" spans="1:10" ht="35.450000000000003" customHeight="1" x14ac:dyDescent="0.25">
      <c r="A31" s="498"/>
      <c r="B31" s="498"/>
      <c r="C31" s="469" t="s">
        <v>622</v>
      </c>
      <c r="D31" s="470"/>
      <c r="E31" s="64">
        <v>127</v>
      </c>
      <c r="G31" s="105">
        <v>127</v>
      </c>
      <c r="H31" s="105">
        <f t="shared" si="0"/>
        <v>0</v>
      </c>
      <c r="I31" s="106">
        <f t="shared" si="1"/>
        <v>100</v>
      </c>
    </row>
    <row r="32" spans="1:10" ht="35.450000000000003" customHeight="1" x14ac:dyDescent="0.25">
      <c r="A32" s="499"/>
      <c r="B32" s="499"/>
      <c r="C32" s="501" t="s">
        <v>623</v>
      </c>
      <c r="D32" s="502"/>
      <c r="E32" s="62">
        <v>50</v>
      </c>
      <c r="F32" s="137"/>
      <c r="G32" s="138">
        <v>50</v>
      </c>
      <c r="H32" s="138"/>
      <c r="I32" s="139"/>
    </row>
    <row r="33" spans="1:10" ht="35.25" customHeight="1" x14ac:dyDescent="0.25">
      <c r="A33" s="499"/>
      <c r="B33" s="499"/>
      <c r="C33" s="496" t="s">
        <v>78</v>
      </c>
      <c r="D33" s="497"/>
      <c r="E33" s="75">
        <v>254</v>
      </c>
      <c r="G33" s="105">
        <v>254</v>
      </c>
      <c r="H33" s="105">
        <f t="shared" si="0"/>
        <v>0</v>
      </c>
      <c r="I33" s="106">
        <f t="shared" si="1"/>
        <v>100</v>
      </c>
    </row>
    <row r="34" spans="1:10" x14ac:dyDescent="0.25">
      <c r="A34" s="500"/>
      <c r="B34" s="500"/>
      <c r="C34" s="394" t="s">
        <v>166</v>
      </c>
      <c r="D34" s="395"/>
      <c r="E34" s="347">
        <v>3</v>
      </c>
      <c r="F34" s="56"/>
      <c r="G34" s="105">
        <v>2.5</v>
      </c>
      <c r="H34" s="105">
        <f t="shared" si="0"/>
        <v>0.5</v>
      </c>
      <c r="I34" s="106">
        <f t="shared" si="1"/>
        <v>120</v>
      </c>
    </row>
    <row r="37" spans="1:10" s="50" customFormat="1" x14ac:dyDescent="0.25">
      <c r="A37" s="107"/>
      <c r="B37" s="181"/>
      <c r="C37" s="181"/>
      <c r="D37" s="182" t="s">
        <v>317</v>
      </c>
      <c r="E37" s="183"/>
      <c r="G37" s="107"/>
      <c r="H37" s="107"/>
      <c r="I37" s="107"/>
      <c r="J37" s="114"/>
    </row>
    <row r="38" spans="1:10" x14ac:dyDescent="0.25">
      <c r="D38" s="182" t="s">
        <v>318</v>
      </c>
    </row>
    <row r="40" spans="1:10" ht="40.15" customHeight="1" x14ac:dyDescent="0.25">
      <c r="A40" s="406"/>
      <c r="B40" s="406"/>
      <c r="C40" s="406"/>
      <c r="D40" s="406"/>
      <c r="E40" s="406"/>
    </row>
    <row r="47" spans="1:10" x14ac:dyDescent="0.25">
      <c r="A47" s="189"/>
      <c r="B47" s="189"/>
      <c r="C47" s="189"/>
      <c r="D47" s="189"/>
      <c r="E47" s="189"/>
    </row>
    <row r="48" spans="1:10" ht="39" customHeight="1" x14ac:dyDescent="0.25">
      <c r="A48" s="397"/>
      <c r="B48" s="397"/>
      <c r="C48" s="397"/>
      <c r="D48" s="397"/>
      <c r="E48" s="397"/>
    </row>
    <row r="50" spans="1:10" s="50" customFormat="1" ht="54" customHeight="1" x14ac:dyDescent="0.25">
      <c r="A50" s="397"/>
      <c r="B50" s="398"/>
      <c r="C50" s="398"/>
      <c r="D50" s="398"/>
      <c r="E50" s="398"/>
      <c r="G50" s="107"/>
      <c r="H50" s="107"/>
      <c r="I50" s="107"/>
      <c r="J50" s="114"/>
    </row>
  </sheetData>
  <customSheetViews>
    <customSheetView guid="{839003FA-3055-4E28-826D-0A2EF77DACBD}" scale="70" showPageBreaks="1" fitToPage="1" printArea="1" view="pageBreakPreview" topLeftCell="A7">
      <selection activeCell="C35" sqref="C35"/>
      <pageMargins left="0.75" right="0.75" top="0.98425196850393704" bottom="0.98425196850393704" header="0" footer="0"/>
      <printOptions horizontalCentered="1"/>
      <pageSetup paperSize="9" scale="59" orientation="portrait" r:id="rId1"/>
      <headerFooter alignWithMargins="0"/>
    </customSheetView>
  </customSheetViews>
  <mergeCells count="29">
    <mergeCell ref="B24:B27"/>
    <mergeCell ref="A24:A27"/>
    <mergeCell ref="C20:C22"/>
    <mergeCell ref="C24:C25"/>
    <mergeCell ref="C26:C27"/>
    <mergeCell ref="A7:A22"/>
    <mergeCell ref="B7:B13"/>
    <mergeCell ref="C17:C19"/>
    <mergeCell ref="B14:B22"/>
    <mergeCell ref="A50:E50"/>
    <mergeCell ref="A48:E48"/>
    <mergeCell ref="C33:D33"/>
    <mergeCell ref="A40:E40"/>
    <mergeCell ref="A31:A34"/>
    <mergeCell ref="C34:D34"/>
    <mergeCell ref="C32:D32"/>
    <mergeCell ref="C31:D31"/>
    <mergeCell ref="B31:B34"/>
    <mergeCell ref="A1:E1"/>
    <mergeCell ref="A5:B5"/>
    <mergeCell ref="D5:D6"/>
    <mergeCell ref="E5:E6"/>
    <mergeCell ref="A6:B6"/>
    <mergeCell ref="J5:J6"/>
    <mergeCell ref="H5:H6"/>
    <mergeCell ref="I5:I6"/>
    <mergeCell ref="C7:C9"/>
    <mergeCell ref="C14:C16"/>
    <mergeCell ref="G5:G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27"/>
  <sheetViews>
    <sheetView tabSelected="1" view="pageBreakPreview" zoomScale="70" zoomScaleNormal="66" zoomScaleSheetLayoutView="70" workbookViewId="0">
      <selection activeCell="A3" sqref="A3"/>
    </sheetView>
  </sheetViews>
  <sheetFormatPr defaultColWidth="9.140625" defaultRowHeight="18" x14ac:dyDescent="0.25"/>
  <cols>
    <col min="1" max="1" width="9.140625" style="107"/>
    <col min="2" max="2" width="9.5703125" style="181" customWidth="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710</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18</v>
      </c>
      <c r="B6" s="393"/>
      <c r="C6" s="174" t="s">
        <v>32</v>
      </c>
      <c r="D6" s="390"/>
      <c r="E6" s="391"/>
      <c r="G6" s="396"/>
      <c r="H6" s="396"/>
      <c r="I6" s="396"/>
      <c r="J6" s="396" t="s">
        <v>273</v>
      </c>
    </row>
    <row r="7" spans="1:10" ht="17.45" customHeight="1" x14ac:dyDescent="0.25">
      <c r="A7" s="424"/>
      <c r="B7" s="384" t="s">
        <v>29</v>
      </c>
      <c r="C7" s="417" t="s">
        <v>566</v>
      </c>
      <c r="D7" s="175" t="s">
        <v>33</v>
      </c>
      <c r="E7" s="51">
        <v>2800</v>
      </c>
      <c r="G7" s="105">
        <v>2800</v>
      </c>
      <c r="H7" s="105">
        <f>E7-G7</f>
        <v>0</v>
      </c>
      <c r="I7" s="106">
        <f>IFERROR(E7/G7*100,"-")</f>
        <v>100</v>
      </c>
      <c r="J7" s="118">
        <f>E7/60</f>
        <v>46.666666666666664</v>
      </c>
    </row>
    <row r="8" spans="1:10" x14ac:dyDescent="0.25">
      <c r="A8" s="424"/>
      <c r="B8" s="385"/>
      <c r="C8" s="422"/>
      <c r="D8" s="175" t="s">
        <v>34</v>
      </c>
      <c r="E8" s="51">
        <v>2800</v>
      </c>
      <c r="G8" s="105">
        <v>2800</v>
      </c>
      <c r="H8" s="105">
        <f t="shared" ref="H8:H71" si="0">E8-G8</f>
        <v>0</v>
      </c>
      <c r="I8" s="106">
        <f t="shared" ref="I8:I71" si="1">IFERROR(E8/G8*100,"-")</f>
        <v>100</v>
      </c>
      <c r="J8" s="118">
        <f t="shared" ref="J8:J71" si="2">E8/60</f>
        <v>46.666666666666664</v>
      </c>
    </row>
    <row r="9" spans="1:10" x14ac:dyDescent="0.25">
      <c r="A9" s="424"/>
      <c r="B9" s="385"/>
      <c r="C9" s="418"/>
      <c r="D9" s="175" t="s">
        <v>30</v>
      </c>
      <c r="E9" s="51">
        <v>2800</v>
      </c>
      <c r="G9" s="105">
        <v>2800</v>
      </c>
      <c r="H9" s="105">
        <f t="shared" si="0"/>
        <v>0</v>
      </c>
      <c r="I9" s="106">
        <f t="shared" si="1"/>
        <v>100</v>
      </c>
      <c r="J9" s="118">
        <f t="shared" si="2"/>
        <v>46.666666666666664</v>
      </c>
    </row>
    <row r="10" spans="1:10" ht="17.45" customHeight="1" x14ac:dyDescent="0.25">
      <c r="A10" s="424"/>
      <c r="B10" s="385"/>
      <c r="C10" s="257" t="s">
        <v>567</v>
      </c>
      <c r="D10" s="175" t="s">
        <v>33</v>
      </c>
      <c r="E10" s="51">
        <v>2800</v>
      </c>
      <c r="G10" s="105">
        <v>4100</v>
      </c>
      <c r="H10" s="105">
        <f t="shared" si="0"/>
        <v>-1300</v>
      </c>
      <c r="I10" s="106">
        <f t="shared" si="1"/>
        <v>68.292682926829272</v>
      </c>
      <c r="J10" s="118">
        <f t="shared" si="2"/>
        <v>46.666666666666664</v>
      </c>
    </row>
    <row r="11" spans="1:10" ht="18" customHeight="1" x14ac:dyDescent="0.25">
      <c r="A11" s="424"/>
      <c r="B11" s="385"/>
      <c r="C11" s="505" t="s">
        <v>199</v>
      </c>
      <c r="D11" s="175" t="s">
        <v>34</v>
      </c>
      <c r="E11" s="51">
        <v>4100</v>
      </c>
      <c r="G11" s="105">
        <v>4100</v>
      </c>
      <c r="H11" s="105">
        <f t="shared" si="0"/>
        <v>0</v>
      </c>
      <c r="I11" s="106">
        <f t="shared" si="1"/>
        <v>100</v>
      </c>
      <c r="J11" s="118">
        <f t="shared" si="2"/>
        <v>68.333333333333329</v>
      </c>
    </row>
    <row r="12" spans="1:10" x14ac:dyDescent="0.25">
      <c r="A12" s="424"/>
      <c r="B12" s="385"/>
      <c r="C12" s="506"/>
      <c r="D12" s="175" t="s">
        <v>30</v>
      </c>
      <c r="E12" s="51">
        <v>4100</v>
      </c>
      <c r="G12" s="105">
        <v>4100</v>
      </c>
      <c r="H12" s="105">
        <f t="shared" si="0"/>
        <v>0</v>
      </c>
      <c r="I12" s="106">
        <f t="shared" si="1"/>
        <v>100</v>
      </c>
      <c r="J12" s="118">
        <f t="shared" si="2"/>
        <v>68.333333333333329</v>
      </c>
    </row>
    <row r="13" spans="1:10" x14ac:dyDescent="0.25">
      <c r="A13" s="424"/>
      <c r="B13" s="385"/>
      <c r="C13" s="417" t="s">
        <v>568</v>
      </c>
      <c r="D13" s="175" t="s">
        <v>33</v>
      </c>
      <c r="E13" s="51">
        <v>2800</v>
      </c>
      <c r="G13" s="105">
        <v>2800</v>
      </c>
      <c r="H13" s="105">
        <f t="shared" si="0"/>
        <v>0</v>
      </c>
      <c r="I13" s="106">
        <f t="shared" si="1"/>
        <v>100</v>
      </c>
      <c r="J13" s="118">
        <f t="shared" si="2"/>
        <v>46.666666666666664</v>
      </c>
    </row>
    <row r="14" spans="1:10" x14ac:dyDescent="0.25">
      <c r="A14" s="424"/>
      <c r="B14" s="385"/>
      <c r="C14" s="422"/>
      <c r="D14" s="175" t="s">
        <v>34</v>
      </c>
      <c r="E14" s="51">
        <v>2800</v>
      </c>
      <c r="G14" s="105">
        <v>2800</v>
      </c>
      <c r="H14" s="105">
        <f t="shared" si="0"/>
        <v>0</v>
      </c>
      <c r="I14" s="106">
        <f t="shared" si="1"/>
        <v>100</v>
      </c>
      <c r="J14" s="118">
        <f t="shared" si="2"/>
        <v>46.666666666666664</v>
      </c>
    </row>
    <row r="15" spans="1:10" x14ac:dyDescent="0.25">
      <c r="A15" s="424"/>
      <c r="B15" s="385"/>
      <c r="C15" s="418"/>
      <c r="D15" s="175" t="s">
        <v>30</v>
      </c>
      <c r="E15" s="51">
        <v>2800</v>
      </c>
      <c r="G15" s="105">
        <v>2800</v>
      </c>
      <c r="H15" s="105">
        <f t="shared" si="0"/>
        <v>0</v>
      </c>
      <c r="I15" s="106">
        <f t="shared" si="1"/>
        <v>100</v>
      </c>
      <c r="J15" s="118">
        <f t="shared" si="2"/>
        <v>46.666666666666664</v>
      </c>
    </row>
    <row r="16" spans="1:10" ht="17.45" customHeight="1" x14ac:dyDescent="0.25">
      <c r="A16" s="424"/>
      <c r="B16" s="385"/>
      <c r="C16" s="417" t="s">
        <v>490</v>
      </c>
      <c r="D16" s="175" t="s">
        <v>33</v>
      </c>
      <c r="E16" s="51">
        <v>2800</v>
      </c>
      <c r="G16" s="105">
        <v>2800</v>
      </c>
      <c r="H16" s="105">
        <f t="shared" si="0"/>
        <v>0</v>
      </c>
      <c r="I16" s="106">
        <f t="shared" si="1"/>
        <v>100</v>
      </c>
      <c r="J16" s="118">
        <f t="shared" si="2"/>
        <v>46.666666666666664</v>
      </c>
    </row>
    <row r="17" spans="1:10" x14ac:dyDescent="0.25">
      <c r="A17" s="424"/>
      <c r="B17" s="385"/>
      <c r="C17" s="422"/>
      <c r="D17" s="175" t="s">
        <v>34</v>
      </c>
      <c r="E17" s="51">
        <v>2800</v>
      </c>
      <c r="G17" s="105">
        <v>2800</v>
      </c>
      <c r="H17" s="105">
        <f t="shared" si="0"/>
        <v>0</v>
      </c>
      <c r="I17" s="106">
        <f t="shared" si="1"/>
        <v>100</v>
      </c>
      <c r="J17" s="118">
        <f t="shared" si="2"/>
        <v>46.666666666666664</v>
      </c>
    </row>
    <row r="18" spans="1:10" x14ac:dyDescent="0.25">
      <c r="A18" s="424"/>
      <c r="B18" s="385"/>
      <c r="C18" s="418"/>
      <c r="D18" s="175" t="s">
        <v>30</v>
      </c>
      <c r="E18" s="51">
        <v>2800</v>
      </c>
      <c r="G18" s="105">
        <v>2800</v>
      </c>
      <c r="H18" s="105">
        <f t="shared" si="0"/>
        <v>0</v>
      </c>
      <c r="I18" s="106">
        <f t="shared" si="1"/>
        <v>100</v>
      </c>
      <c r="J18" s="118">
        <f t="shared" si="2"/>
        <v>46.666666666666664</v>
      </c>
    </row>
    <row r="19" spans="1:10" x14ac:dyDescent="0.25">
      <c r="A19" s="424"/>
      <c r="B19" s="385"/>
      <c r="C19" s="417" t="s">
        <v>458</v>
      </c>
      <c r="D19" s="175" t="s">
        <v>33</v>
      </c>
      <c r="E19" s="51">
        <v>2800</v>
      </c>
      <c r="G19" s="105">
        <v>2800</v>
      </c>
      <c r="H19" s="105">
        <f t="shared" si="0"/>
        <v>0</v>
      </c>
      <c r="I19" s="106">
        <f t="shared" si="1"/>
        <v>100</v>
      </c>
      <c r="J19" s="118">
        <f t="shared" si="2"/>
        <v>46.666666666666664</v>
      </c>
    </row>
    <row r="20" spans="1:10" x14ac:dyDescent="0.25">
      <c r="A20" s="424"/>
      <c r="B20" s="385"/>
      <c r="C20" s="422"/>
      <c r="D20" s="175" t="s">
        <v>34</v>
      </c>
      <c r="E20" s="51">
        <v>2800</v>
      </c>
      <c r="G20" s="105">
        <v>2800</v>
      </c>
      <c r="H20" s="105">
        <f t="shared" si="0"/>
        <v>0</v>
      </c>
      <c r="I20" s="106">
        <f t="shared" si="1"/>
        <v>100</v>
      </c>
      <c r="J20" s="118">
        <f t="shared" si="2"/>
        <v>46.666666666666664</v>
      </c>
    </row>
    <row r="21" spans="1:10" x14ac:dyDescent="0.25">
      <c r="A21" s="424"/>
      <c r="B21" s="385"/>
      <c r="C21" s="418"/>
      <c r="D21" s="175" t="s">
        <v>30</v>
      </c>
      <c r="E21" s="51">
        <v>2800</v>
      </c>
      <c r="G21" s="105">
        <v>2800</v>
      </c>
      <c r="H21" s="105">
        <f t="shared" si="0"/>
        <v>0</v>
      </c>
      <c r="I21" s="106">
        <f t="shared" si="1"/>
        <v>100</v>
      </c>
      <c r="J21" s="118">
        <f t="shared" si="2"/>
        <v>46.666666666666664</v>
      </c>
    </row>
    <row r="22" spans="1:10" x14ac:dyDescent="0.25">
      <c r="A22" s="424"/>
      <c r="B22" s="385"/>
      <c r="C22" s="417" t="s">
        <v>453</v>
      </c>
      <c r="D22" s="175" t="s">
        <v>33</v>
      </c>
      <c r="E22" s="51">
        <v>2800</v>
      </c>
      <c r="G22" s="105">
        <v>2800</v>
      </c>
      <c r="H22" s="105">
        <f t="shared" si="0"/>
        <v>0</v>
      </c>
      <c r="I22" s="106">
        <f t="shared" si="1"/>
        <v>100</v>
      </c>
      <c r="J22" s="118">
        <f t="shared" si="2"/>
        <v>46.666666666666664</v>
      </c>
    </row>
    <row r="23" spans="1:10" x14ac:dyDescent="0.25">
      <c r="A23" s="424"/>
      <c r="B23" s="385"/>
      <c r="C23" s="422"/>
      <c r="D23" s="175" t="s">
        <v>34</v>
      </c>
      <c r="E23" s="51">
        <v>2800</v>
      </c>
      <c r="G23" s="105">
        <v>2800</v>
      </c>
      <c r="H23" s="105">
        <f t="shared" si="0"/>
        <v>0</v>
      </c>
      <c r="I23" s="106">
        <f t="shared" si="1"/>
        <v>100</v>
      </c>
      <c r="J23" s="118">
        <f t="shared" si="2"/>
        <v>46.666666666666664</v>
      </c>
    </row>
    <row r="24" spans="1:10" x14ac:dyDescent="0.25">
      <c r="A24" s="424"/>
      <c r="B24" s="385"/>
      <c r="C24" s="418"/>
      <c r="D24" s="175" t="s">
        <v>30</v>
      </c>
      <c r="E24" s="51">
        <v>2800</v>
      </c>
      <c r="G24" s="105">
        <v>2800</v>
      </c>
      <c r="H24" s="105">
        <f t="shared" si="0"/>
        <v>0</v>
      </c>
      <c r="I24" s="106">
        <f t="shared" si="1"/>
        <v>100</v>
      </c>
      <c r="J24" s="118">
        <f t="shared" si="2"/>
        <v>46.666666666666664</v>
      </c>
    </row>
    <row r="25" spans="1:10" x14ac:dyDescent="0.25">
      <c r="A25" s="424"/>
      <c r="B25" s="385"/>
      <c r="C25" s="417" t="s">
        <v>488</v>
      </c>
      <c r="D25" s="175" t="s">
        <v>33</v>
      </c>
      <c r="E25" s="51">
        <v>2800</v>
      </c>
      <c r="G25" s="105">
        <v>2800</v>
      </c>
      <c r="H25" s="105">
        <f t="shared" si="0"/>
        <v>0</v>
      </c>
      <c r="I25" s="106">
        <f t="shared" si="1"/>
        <v>100</v>
      </c>
      <c r="J25" s="118">
        <f t="shared" si="2"/>
        <v>46.666666666666664</v>
      </c>
    </row>
    <row r="26" spans="1:10" x14ac:dyDescent="0.25">
      <c r="A26" s="424"/>
      <c r="B26" s="385"/>
      <c r="C26" s="422"/>
      <c r="D26" s="175" t="s">
        <v>34</v>
      </c>
      <c r="E26" s="51">
        <v>2800</v>
      </c>
      <c r="G26" s="105">
        <v>2800</v>
      </c>
      <c r="H26" s="105">
        <f t="shared" si="0"/>
        <v>0</v>
      </c>
      <c r="I26" s="106">
        <f t="shared" si="1"/>
        <v>100</v>
      </c>
      <c r="J26" s="118">
        <f t="shared" si="2"/>
        <v>46.666666666666664</v>
      </c>
    </row>
    <row r="27" spans="1:10" x14ac:dyDescent="0.25">
      <c r="A27" s="424"/>
      <c r="B27" s="385"/>
      <c r="C27" s="418"/>
      <c r="D27" s="175" t="s">
        <v>30</v>
      </c>
      <c r="E27" s="51">
        <v>2800</v>
      </c>
      <c r="G27" s="105">
        <v>2800</v>
      </c>
      <c r="H27" s="105">
        <f t="shared" si="0"/>
        <v>0</v>
      </c>
      <c r="I27" s="106">
        <f t="shared" si="1"/>
        <v>100</v>
      </c>
      <c r="J27" s="118">
        <f t="shared" si="2"/>
        <v>46.666666666666664</v>
      </c>
    </row>
    <row r="28" spans="1:10" ht="17.45" customHeight="1" x14ac:dyDescent="0.25">
      <c r="A28" s="424"/>
      <c r="B28" s="385"/>
      <c r="C28" s="417" t="s">
        <v>431</v>
      </c>
      <c r="D28" s="175" t="s">
        <v>33</v>
      </c>
      <c r="E28" s="51">
        <v>2800</v>
      </c>
      <c r="G28" s="105">
        <v>2800</v>
      </c>
      <c r="H28" s="105">
        <f t="shared" si="0"/>
        <v>0</v>
      </c>
      <c r="I28" s="106">
        <f t="shared" si="1"/>
        <v>100</v>
      </c>
      <c r="J28" s="118">
        <f t="shared" si="2"/>
        <v>46.666666666666664</v>
      </c>
    </row>
    <row r="29" spans="1:10" x14ac:dyDescent="0.25">
      <c r="A29" s="424"/>
      <c r="B29" s="385"/>
      <c r="C29" s="422"/>
      <c r="D29" s="175" t="s">
        <v>34</v>
      </c>
      <c r="E29" s="51">
        <v>2800</v>
      </c>
      <c r="G29" s="105">
        <v>2800</v>
      </c>
      <c r="H29" s="105">
        <f t="shared" si="0"/>
        <v>0</v>
      </c>
      <c r="I29" s="106">
        <f t="shared" si="1"/>
        <v>100</v>
      </c>
      <c r="J29" s="118">
        <f t="shared" si="2"/>
        <v>46.666666666666664</v>
      </c>
    </row>
    <row r="30" spans="1:10" x14ac:dyDescent="0.25">
      <c r="A30" s="424"/>
      <c r="B30" s="385"/>
      <c r="C30" s="418"/>
      <c r="D30" s="175" t="s">
        <v>30</v>
      </c>
      <c r="E30" s="51">
        <v>2800</v>
      </c>
      <c r="G30" s="105">
        <v>2800</v>
      </c>
      <c r="H30" s="105">
        <f t="shared" si="0"/>
        <v>0</v>
      </c>
      <c r="I30" s="106">
        <f t="shared" si="1"/>
        <v>100</v>
      </c>
      <c r="J30" s="118">
        <f t="shared" si="2"/>
        <v>46.666666666666664</v>
      </c>
    </row>
    <row r="31" spans="1:10" x14ac:dyDescent="0.25">
      <c r="A31" s="424"/>
      <c r="B31" s="385"/>
      <c r="C31" s="417" t="s">
        <v>489</v>
      </c>
      <c r="D31" s="175" t="s">
        <v>33</v>
      </c>
      <c r="E31" s="51">
        <v>2800</v>
      </c>
      <c r="G31" s="105">
        <v>2800</v>
      </c>
      <c r="H31" s="105">
        <f t="shared" si="0"/>
        <v>0</v>
      </c>
      <c r="I31" s="106">
        <f t="shared" si="1"/>
        <v>100</v>
      </c>
      <c r="J31" s="118">
        <f t="shared" si="2"/>
        <v>46.666666666666664</v>
      </c>
    </row>
    <row r="32" spans="1:10" x14ac:dyDescent="0.25">
      <c r="A32" s="424"/>
      <c r="B32" s="385"/>
      <c r="C32" s="422"/>
      <c r="D32" s="175" t="s">
        <v>34</v>
      </c>
      <c r="E32" s="51">
        <v>2800</v>
      </c>
      <c r="G32" s="105">
        <v>2800</v>
      </c>
      <c r="H32" s="105">
        <f t="shared" si="0"/>
        <v>0</v>
      </c>
      <c r="I32" s="106">
        <f t="shared" si="1"/>
        <v>100</v>
      </c>
      <c r="J32" s="118">
        <f t="shared" si="2"/>
        <v>46.666666666666664</v>
      </c>
    </row>
    <row r="33" spans="1:10" x14ac:dyDescent="0.25">
      <c r="A33" s="424"/>
      <c r="B33" s="385"/>
      <c r="C33" s="418"/>
      <c r="D33" s="175" t="s">
        <v>30</v>
      </c>
      <c r="E33" s="51">
        <v>2800</v>
      </c>
      <c r="G33" s="105">
        <v>2800</v>
      </c>
      <c r="H33" s="105">
        <f t="shared" si="0"/>
        <v>0</v>
      </c>
      <c r="I33" s="106">
        <f t="shared" si="1"/>
        <v>100</v>
      </c>
      <c r="J33" s="118">
        <f t="shared" si="2"/>
        <v>46.666666666666664</v>
      </c>
    </row>
    <row r="34" spans="1:10" x14ac:dyDescent="0.25">
      <c r="A34" s="424"/>
      <c r="B34" s="385"/>
      <c r="C34" s="417" t="s">
        <v>434</v>
      </c>
      <c r="D34" s="175" t="s">
        <v>33</v>
      </c>
      <c r="E34" s="51">
        <v>2800</v>
      </c>
      <c r="G34" s="105">
        <v>2800</v>
      </c>
      <c r="H34" s="105">
        <f t="shared" si="0"/>
        <v>0</v>
      </c>
      <c r="I34" s="106">
        <f t="shared" si="1"/>
        <v>100</v>
      </c>
      <c r="J34" s="118">
        <f t="shared" si="2"/>
        <v>46.666666666666664</v>
      </c>
    </row>
    <row r="35" spans="1:10" x14ac:dyDescent="0.25">
      <c r="A35" s="424"/>
      <c r="B35" s="385"/>
      <c r="C35" s="422"/>
      <c r="D35" s="175" t="s">
        <v>34</v>
      </c>
      <c r="E35" s="51">
        <v>2800</v>
      </c>
      <c r="G35" s="105">
        <v>2800</v>
      </c>
      <c r="H35" s="105">
        <f t="shared" si="0"/>
        <v>0</v>
      </c>
      <c r="I35" s="106">
        <f t="shared" si="1"/>
        <v>100</v>
      </c>
      <c r="J35" s="118">
        <f t="shared" si="2"/>
        <v>46.666666666666664</v>
      </c>
    </row>
    <row r="36" spans="1:10" x14ac:dyDescent="0.25">
      <c r="A36" s="424"/>
      <c r="B36" s="385"/>
      <c r="C36" s="418"/>
      <c r="D36" s="175" t="s">
        <v>30</v>
      </c>
      <c r="E36" s="51">
        <v>2800</v>
      </c>
      <c r="G36" s="105">
        <v>2800</v>
      </c>
      <c r="H36" s="105">
        <f t="shared" si="0"/>
        <v>0</v>
      </c>
      <c r="I36" s="106">
        <f t="shared" si="1"/>
        <v>100</v>
      </c>
      <c r="J36" s="118">
        <f t="shared" si="2"/>
        <v>46.666666666666664</v>
      </c>
    </row>
    <row r="37" spans="1:10" x14ac:dyDescent="0.25">
      <c r="A37" s="424"/>
      <c r="B37" s="385"/>
      <c r="C37" s="417" t="s">
        <v>569</v>
      </c>
      <c r="D37" s="175" t="s">
        <v>33</v>
      </c>
      <c r="E37" s="51">
        <v>2800</v>
      </c>
      <c r="G37" s="105">
        <v>2800</v>
      </c>
      <c r="H37" s="105">
        <f t="shared" si="0"/>
        <v>0</v>
      </c>
      <c r="I37" s="106">
        <f t="shared" si="1"/>
        <v>100</v>
      </c>
      <c r="J37" s="118">
        <f t="shared" si="2"/>
        <v>46.666666666666664</v>
      </c>
    </row>
    <row r="38" spans="1:10" x14ac:dyDescent="0.25">
      <c r="A38" s="424"/>
      <c r="B38" s="385"/>
      <c r="C38" s="422"/>
      <c r="D38" s="175" t="s">
        <v>34</v>
      </c>
      <c r="E38" s="51">
        <v>2800</v>
      </c>
      <c r="G38" s="105">
        <v>2800</v>
      </c>
      <c r="H38" s="105">
        <f t="shared" si="0"/>
        <v>0</v>
      </c>
      <c r="I38" s="106">
        <f t="shared" si="1"/>
        <v>100</v>
      </c>
      <c r="J38" s="118">
        <f t="shared" si="2"/>
        <v>46.666666666666664</v>
      </c>
    </row>
    <row r="39" spans="1:10" x14ac:dyDescent="0.25">
      <c r="A39" s="424"/>
      <c r="B39" s="385"/>
      <c r="C39" s="418"/>
      <c r="D39" s="175" t="s">
        <v>30</v>
      </c>
      <c r="E39" s="51">
        <v>2800</v>
      </c>
      <c r="G39" s="105">
        <v>2800</v>
      </c>
      <c r="H39" s="105">
        <f t="shared" si="0"/>
        <v>0</v>
      </c>
      <c r="I39" s="106">
        <f t="shared" si="1"/>
        <v>100</v>
      </c>
      <c r="J39" s="118">
        <f t="shared" si="2"/>
        <v>46.666666666666664</v>
      </c>
    </row>
    <row r="40" spans="1:10" x14ac:dyDescent="0.25">
      <c r="A40" s="424"/>
      <c r="B40" s="385"/>
      <c r="C40" s="417" t="s">
        <v>570</v>
      </c>
      <c r="D40" s="175" t="s">
        <v>33</v>
      </c>
      <c r="E40" s="51">
        <v>2800</v>
      </c>
      <c r="G40" s="105">
        <v>2800</v>
      </c>
      <c r="H40" s="105">
        <f t="shared" si="0"/>
        <v>0</v>
      </c>
      <c r="I40" s="106">
        <f t="shared" si="1"/>
        <v>100</v>
      </c>
      <c r="J40" s="118">
        <f t="shared" si="2"/>
        <v>46.666666666666664</v>
      </c>
    </row>
    <row r="41" spans="1:10" x14ac:dyDescent="0.25">
      <c r="A41" s="424"/>
      <c r="B41" s="385"/>
      <c r="C41" s="422"/>
      <c r="D41" s="175" t="s">
        <v>34</v>
      </c>
      <c r="E41" s="51">
        <v>2800</v>
      </c>
      <c r="G41" s="105">
        <v>2800</v>
      </c>
      <c r="H41" s="105">
        <f t="shared" si="0"/>
        <v>0</v>
      </c>
      <c r="I41" s="106">
        <f t="shared" si="1"/>
        <v>100</v>
      </c>
      <c r="J41" s="118">
        <f t="shared" si="2"/>
        <v>46.666666666666664</v>
      </c>
    </row>
    <row r="42" spans="1:10" x14ac:dyDescent="0.25">
      <c r="A42" s="424"/>
      <c r="B42" s="385"/>
      <c r="C42" s="418"/>
      <c r="D42" s="175" t="s">
        <v>30</v>
      </c>
      <c r="E42" s="51">
        <v>2800</v>
      </c>
      <c r="G42" s="105">
        <v>2800</v>
      </c>
      <c r="H42" s="105">
        <f t="shared" si="0"/>
        <v>0</v>
      </c>
      <c r="I42" s="106">
        <f t="shared" si="1"/>
        <v>100</v>
      </c>
      <c r="J42" s="118">
        <f t="shared" si="2"/>
        <v>46.666666666666664</v>
      </c>
    </row>
    <row r="43" spans="1:10" x14ac:dyDescent="0.25">
      <c r="A43" s="424"/>
      <c r="B43" s="385"/>
      <c r="C43" s="417" t="s">
        <v>427</v>
      </c>
      <c r="D43" s="175" t="s">
        <v>33</v>
      </c>
      <c r="E43" s="51">
        <v>2800</v>
      </c>
      <c r="G43" s="105">
        <v>2800</v>
      </c>
      <c r="H43" s="105">
        <f t="shared" si="0"/>
        <v>0</v>
      </c>
      <c r="I43" s="106">
        <f t="shared" si="1"/>
        <v>100</v>
      </c>
      <c r="J43" s="118">
        <f t="shared" si="2"/>
        <v>46.666666666666664</v>
      </c>
    </row>
    <row r="44" spans="1:10" x14ac:dyDescent="0.25">
      <c r="A44" s="424"/>
      <c r="B44" s="385"/>
      <c r="C44" s="422"/>
      <c r="D44" s="175" t="s">
        <v>34</v>
      </c>
      <c r="E44" s="51">
        <v>2800</v>
      </c>
      <c r="G44" s="105">
        <v>2800</v>
      </c>
      <c r="H44" s="105">
        <f t="shared" si="0"/>
        <v>0</v>
      </c>
      <c r="I44" s="106">
        <f t="shared" si="1"/>
        <v>100</v>
      </c>
      <c r="J44" s="118">
        <f t="shared" si="2"/>
        <v>46.666666666666664</v>
      </c>
    </row>
    <row r="45" spans="1:10" x14ac:dyDescent="0.25">
      <c r="A45" s="424"/>
      <c r="B45" s="385"/>
      <c r="C45" s="418"/>
      <c r="D45" s="175" t="s">
        <v>30</v>
      </c>
      <c r="E45" s="51">
        <v>2800</v>
      </c>
      <c r="G45" s="105">
        <v>2800</v>
      </c>
      <c r="H45" s="105">
        <f t="shared" si="0"/>
        <v>0</v>
      </c>
      <c r="I45" s="106">
        <f t="shared" si="1"/>
        <v>100</v>
      </c>
      <c r="J45" s="118">
        <f t="shared" si="2"/>
        <v>46.666666666666664</v>
      </c>
    </row>
    <row r="46" spans="1:10" x14ac:dyDescent="0.25">
      <c r="A46" s="424"/>
      <c r="B46" s="385"/>
      <c r="C46" s="417" t="s">
        <v>571</v>
      </c>
      <c r="D46" s="175" t="s">
        <v>33</v>
      </c>
      <c r="E46" s="51">
        <v>2800</v>
      </c>
      <c r="G46" s="105">
        <v>2800</v>
      </c>
      <c r="H46" s="105">
        <f t="shared" si="0"/>
        <v>0</v>
      </c>
      <c r="I46" s="106">
        <f t="shared" si="1"/>
        <v>100</v>
      </c>
      <c r="J46" s="118">
        <f t="shared" si="2"/>
        <v>46.666666666666664</v>
      </c>
    </row>
    <row r="47" spans="1:10" x14ac:dyDescent="0.25">
      <c r="A47" s="424"/>
      <c r="B47" s="385"/>
      <c r="C47" s="422"/>
      <c r="D47" s="175" t="s">
        <v>34</v>
      </c>
      <c r="E47" s="51">
        <v>2800</v>
      </c>
      <c r="G47" s="105">
        <v>2800</v>
      </c>
      <c r="H47" s="105">
        <f t="shared" si="0"/>
        <v>0</v>
      </c>
      <c r="I47" s="106">
        <f t="shared" si="1"/>
        <v>100</v>
      </c>
      <c r="J47" s="118">
        <f t="shared" si="2"/>
        <v>46.666666666666664</v>
      </c>
    </row>
    <row r="48" spans="1:10" x14ac:dyDescent="0.25">
      <c r="A48" s="424"/>
      <c r="B48" s="385"/>
      <c r="C48" s="418"/>
      <c r="D48" s="175" t="s">
        <v>30</v>
      </c>
      <c r="E48" s="51">
        <v>2800</v>
      </c>
      <c r="G48" s="105">
        <v>2800</v>
      </c>
      <c r="H48" s="105">
        <f t="shared" si="0"/>
        <v>0</v>
      </c>
      <c r="I48" s="106">
        <f t="shared" si="1"/>
        <v>100</v>
      </c>
      <c r="J48" s="118">
        <f t="shared" si="2"/>
        <v>46.666666666666664</v>
      </c>
    </row>
    <row r="49" spans="1:10" x14ac:dyDescent="0.25">
      <c r="A49" s="424"/>
      <c r="B49" s="385"/>
      <c r="C49" s="417" t="s">
        <v>572</v>
      </c>
      <c r="D49" s="175" t="s">
        <v>33</v>
      </c>
      <c r="E49" s="51">
        <v>2800</v>
      </c>
      <c r="G49" s="105">
        <v>2800</v>
      </c>
      <c r="H49" s="105">
        <f t="shared" si="0"/>
        <v>0</v>
      </c>
      <c r="I49" s="106">
        <f t="shared" si="1"/>
        <v>100</v>
      </c>
      <c r="J49" s="118">
        <f t="shared" si="2"/>
        <v>46.666666666666664</v>
      </c>
    </row>
    <row r="50" spans="1:10" x14ac:dyDescent="0.25">
      <c r="A50" s="424"/>
      <c r="B50" s="385"/>
      <c r="C50" s="422"/>
      <c r="D50" s="175" t="s">
        <v>34</v>
      </c>
      <c r="E50" s="51">
        <v>2800</v>
      </c>
      <c r="G50" s="105">
        <v>2800</v>
      </c>
      <c r="H50" s="105">
        <f t="shared" si="0"/>
        <v>0</v>
      </c>
      <c r="I50" s="106">
        <f t="shared" si="1"/>
        <v>100</v>
      </c>
      <c r="J50" s="118">
        <f t="shared" si="2"/>
        <v>46.666666666666664</v>
      </c>
    </row>
    <row r="51" spans="1:10" x14ac:dyDescent="0.25">
      <c r="A51" s="424"/>
      <c r="B51" s="385"/>
      <c r="C51" s="418"/>
      <c r="D51" s="175" t="s">
        <v>30</v>
      </c>
      <c r="E51" s="51">
        <v>2800</v>
      </c>
      <c r="G51" s="105">
        <v>2800</v>
      </c>
      <c r="H51" s="105">
        <f t="shared" si="0"/>
        <v>0</v>
      </c>
      <c r="I51" s="106">
        <f t="shared" si="1"/>
        <v>100</v>
      </c>
      <c r="J51" s="118">
        <f t="shared" si="2"/>
        <v>46.666666666666664</v>
      </c>
    </row>
    <row r="52" spans="1:10" ht="17.45" customHeight="1" x14ac:dyDescent="0.25">
      <c r="A52" s="424"/>
      <c r="B52" s="385"/>
      <c r="C52" s="417" t="s">
        <v>573</v>
      </c>
      <c r="D52" s="175" t="s">
        <v>33</v>
      </c>
      <c r="E52" s="51">
        <v>2800</v>
      </c>
      <c r="G52" s="105">
        <v>2800</v>
      </c>
      <c r="H52" s="105">
        <f t="shared" si="0"/>
        <v>0</v>
      </c>
      <c r="I52" s="106">
        <f t="shared" si="1"/>
        <v>100</v>
      </c>
      <c r="J52" s="118">
        <f t="shared" si="2"/>
        <v>46.666666666666664</v>
      </c>
    </row>
    <row r="53" spans="1:10" x14ac:dyDescent="0.25">
      <c r="A53" s="424"/>
      <c r="B53" s="385"/>
      <c r="C53" s="422"/>
      <c r="D53" s="175" t="s">
        <v>34</v>
      </c>
      <c r="E53" s="51">
        <v>2800</v>
      </c>
      <c r="G53" s="105">
        <v>2800</v>
      </c>
      <c r="H53" s="105">
        <f t="shared" si="0"/>
        <v>0</v>
      </c>
      <c r="I53" s="106">
        <f t="shared" si="1"/>
        <v>100</v>
      </c>
      <c r="J53" s="118">
        <f t="shared" si="2"/>
        <v>46.666666666666664</v>
      </c>
    </row>
    <row r="54" spans="1:10" x14ac:dyDescent="0.25">
      <c r="A54" s="424"/>
      <c r="B54" s="385"/>
      <c r="C54" s="418"/>
      <c r="D54" s="175" t="s">
        <v>30</v>
      </c>
      <c r="E54" s="51">
        <v>2800</v>
      </c>
      <c r="G54" s="105">
        <v>2800</v>
      </c>
      <c r="H54" s="105">
        <f t="shared" si="0"/>
        <v>0</v>
      </c>
      <c r="I54" s="106">
        <f t="shared" si="1"/>
        <v>100</v>
      </c>
      <c r="J54" s="118">
        <f t="shared" si="2"/>
        <v>46.666666666666664</v>
      </c>
    </row>
    <row r="55" spans="1:10" x14ac:dyDescent="0.25">
      <c r="A55" s="424"/>
      <c r="B55" s="385"/>
      <c r="C55" s="417" t="s">
        <v>486</v>
      </c>
      <c r="D55" s="175" t="s">
        <v>33</v>
      </c>
      <c r="E55" s="51">
        <v>2800</v>
      </c>
      <c r="G55" s="105">
        <v>2800</v>
      </c>
      <c r="H55" s="105">
        <f t="shared" si="0"/>
        <v>0</v>
      </c>
      <c r="I55" s="106">
        <f t="shared" si="1"/>
        <v>100</v>
      </c>
      <c r="J55" s="118">
        <f t="shared" si="2"/>
        <v>46.666666666666664</v>
      </c>
    </row>
    <row r="56" spans="1:10" x14ac:dyDescent="0.25">
      <c r="A56" s="424"/>
      <c r="B56" s="385"/>
      <c r="C56" s="422"/>
      <c r="D56" s="175" t="s">
        <v>34</v>
      </c>
      <c r="E56" s="51">
        <v>2800</v>
      </c>
      <c r="G56" s="105">
        <v>2800</v>
      </c>
      <c r="H56" s="105">
        <f t="shared" si="0"/>
        <v>0</v>
      </c>
      <c r="I56" s="106">
        <f t="shared" si="1"/>
        <v>100</v>
      </c>
      <c r="J56" s="118">
        <f t="shared" si="2"/>
        <v>46.666666666666664</v>
      </c>
    </row>
    <row r="57" spans="1:10" x14ac:dyDescent="0.25">
      <c r="A57" s="424"/>
      <c r="B57" s="385"/>
      <c r="C57" s="418"/>
      <c r="D57" s="175" t="s">
        <v>30</v>
      </c>
      <c r="E57" s="51">
        <v>2800</v>
      </c>
      <c r="G57" s="105">
        <v>2800</v>
      </c>
      <c r="H57" s="105">
        <f t="shared" si="0"/>
        <v>0</v>
      </c>
      <c r="I57" s="106">
        <f t="shared" si="1"/>
        <v>100</v>
      </c>
      <c r="J57" s="118">
        <f t="shared" si="2"/>
        <v>46.666666666666664</v>
      </c>
    </row>
    <row r="58" spans="1:10" ht="17.45" customHeight="1" x14ac:dyDescent="0.25">
      <c r="A58" s="424"/>
      <c r="B58" s="385"/>
      <c r="C58" s="417" t="s">
        <v>574</v>
      </c>
      <c r="D58" s="175" t="s">
        <v>33</v>
      </c>
      <c r="E58" s="51">
        <v>2800</v>
      </c>
      <c r="G58" s="105">
        <v>2800</v>
      </c>
      <c r="H58" s="105">
        <f t="shared" si="0"/>
        <v>0</v>
      </c>
      <c r="I58" s="106">
        <f t="shared" si="1"/>
        <v>100</v>
      </c>
      <c r="J58" s="118">
        <f t="shared" si="2"/>
        <v>46.666666666666664</v>
      </c>
    </row>
    <row r="59" spans="1:10" x14ac:dyDescent="0.25">
      <c r="A59" s="424"/>
      <c r="B59" s="385"/>
      <c r="C59" s="422"/>
      <c r="D59" s="175" t="s">
        <v>34</v>
      </c>
      <c r="E59" s="51">
        <v>2800</v>
      </c>
      <c r="G59" s="105">
        <v>2800</v>
      </c>
      <c r="H59" s="105">
        <f t="shared" si="0"/>
        <v>0</v>
      </c>
      <c r="I59" s="106">
        <f t="shared" si="1"/>
        <v>100</v>
      </c>
      <c r="J59" s="118">
        <f t="shared" si="2"/>
        <v>46.666666666666664</v>
      </c>
    </row>
    <row r="60" spans="1:10" x14ac:dyDescent="0.25">
      <c r="A60" s="424"/>
      <c r="B60" s="385"/>
      <c r="C60" s="418"/>
      <c r="D60" s="175" t="s">
        <v>30</v>
      </c>
      <c r="E60" s="51">
        <v>2800</v>
      </c>
      <c r="G60" s="105">
        <v>2800</v>
      </c>
      <c r="H60" s="105">
        <f t="shared" si="0"/>
        <v>0</v>
      </c>
      <c r="I60" s="106">
        <f t="shared" si="1"/>
        <v>100</v>
      </c>
      <c r="J60" s="118">
        <f t="shared" si="2"/>
        <v>46.666666666666664</v>
      </c>
    </row>
    <row r="61" spans="1:10" x14ac:dyDescent="0.25">
      <c r="A61" s="424"/>
      <c r="B61" s="385"/>
      <c r="C61" s="417" t="s">
        <v>575</v>
      </c>
      <c r="D61" s="175" t="s">
        <v>33</v>
      </c>
      <c r="E61" s="51">
        <v>2800</v>
      </c>
      <c r="G61" s="105">
        <v>2800</v>
      </c>
      <c r="H61" s="105">
        <f t="shared" si="0"/>
        <v>0</v>
      </c>
      <c r="I61" s="106">
        <f t="shared" si="1"/>
        <v>100</v>
      </c>
      <c r="J61" s="118">
        <f t="shared" si="2"/>
        <v>46.666666666666664</v>
      </c>
    </row>
    <row r="62" spans="1:10" x14ac:dyDescent="0.25">
      <c r="A62" s="424"/>
      <c r="B62" s="385"/>
      <c r="C62" s="422"/>
      <c r="D62" s="175" t="s">
        <v>34</v>
      </c>
      <c r="E62" s="51">
        <v>2800</v>
      </c>
      <c r="G62" s="105">
        <v>2800</v>
      </c>
      <c r="H62" s="105">
        <f t="shared" si="0"/>
        <v>0</v>
      </c>
      <c r="I62" s="106">
        <f t="shared" si="1"/>
        <v>100</v>
      </c>
      <c r="J62" s="118">
        <f t="shared" si="2"/>
        <v>46.666666666666664</v>
      </c>
    </row>
    <row r="63" spans="1:10" x14ac:dyDescent="0.25">
      <c r="A63" s="424"/>
      <c r="B63" s="385"/>
      <c r="C63" s="418"/>
      <c r="D63" s="175" t="s">
        <v>30</v>
      </c>
      <c r="E63" s="51">
        <v>2800</v>
      </c>
      <c r="G63" s="105">
        <v>2800</v>
      </c>
      <c r="H63" s="105">
        <f t="shared" si="0"/>
        <v>0</v>
      </c>
      <c r="I63" s="106">
        <f t="shared" si="1"/>
        <v>100</v>
      </c>
      <c r="J63" s="118">
        <f t="shared" si="2"/>
        <v>46.666666666666664</v>
      </c>
    </row>
    <row r="64" spans="1:10" x14ac:dyDescent="0.25">
      <c r="A64" s="424"/>
      <c r="B64" s="385"/>
      <c r="C64" s="417" t="s">
        <v>576</v>
      </c>
      <c r="D64" s="175" t="s">
        <v>33</v>
      </c>
      <c r="E64" s="51">
        <v>2800</v>
      </c>
      <c r="G64" s="105">
        <v>2800</v>
      </c>
      <c r="H64" s="105">
        <f t="shared" si="0"/>
        <v>0</v>
      </c>
      <c r="I64" s="106">
        <f t="shared" si="1"/>
        <v>100</v>
      </c>
      <c r="J64" s="118">
        <f t="shared" si="2"/>
        <v>46.666666666666664</v>
      </c>
    </row>
    <row r="65" spans="1:10" x14ac:dyDescent="0.25">
      <c r="A65" s="424"/>
      <c r="B65" s="385"/>
      <c r="C65" s="422"/>
      <c r="D65" s="175" t="s">
        <v>34</v>
      </c>
      <c r="E65" s="51">
        <v>2800</v>
      </c>
      <c r="G65" s="105">
        <v>2800</v>
      </c>
      <c r="H65" s="105">
        <f t="shared" si="0"/>
        <v>0</v>
      </c>
      <c r="I65" s="106">
        <f t="shared" si="1"/>
        <v>100</v>
      </c>
      <c r="J65" s="118">
        <f t="shared" si="2"/>
        <v>46.666666666666664</v>
      </c>
    </row>
    <row r="66" spans="1:10" x14ac:dyDescent="0.25">
      <c r="A66" s="424"/>
      <c r="B66" s="385"/>
      <c r="C66" s="418"/>
      <c r="D66" s="175" t="s">
        <v>30</v>
      </c>
      <c r="E66" s="51">
        <v>2800</v>
      </c>
      <c r="G66" s="105">
        <v>2800</v>
      </c>
      <c r="H66" s="105">
        <f t="shared" si="0"/>
        <v>0</v>
      </c>
      <c r="I66" s="106">
        <f t="shared" si="1"/>
        <v>100</v>
      </c>
      <c r="J66" s="118">
        <f t="shared" si="2"/>
        <v>46.666666666666664</v>
      </c>
    </row>
    <row r="67" spans="1:10" ht="17.45" customHeight="1" x14ac:dyDescent="0.25">
      <c r="A67" s="424"/>
      <c r="B67" s="385"/>
      <c r="C67" s="417" t="s">
        <v>577</v>
      </c>
      <c r="D67" s="175" t="s">
        <v>33</v>
      </c>
      <c r="E67" s="51">
        <v>2800</v>
      </c>
      <c r="G67" s="105">
        <v>2800</v>
      </c>
      <c r="H67" s="105">
        <f t="shared" si="0"/>
        <v>0</v>
      </c>
      <c r="I67" s="106">
        <f t="shared" si="1"/>
        <v>100</v>
      </c>
      <c r="J67" s="118">
        <f t="shared" si="2"/>
        <v>46.666666666666664</v>
      </c>
    </row>
    <row r="68" spans="1:10" x14ac:dyDescent="0.25">
      <c r="A68" s="424"/>
      <c r="B68" s="385"/>
      <c r="C68" s="422"/>
      <c r="D68" s="175" t="s">
        <v>34</v>
      </c>
      <c r="E68" s="51">
        <v>2800</v>
      </c>
      <c r="G68" s="105">
        <v>2800</v>
      </c>
      <c r="H68" s="105">
        <f t="shared" si="0"/>
        <v>0</v>
      </c>
      <c r="I68" s="106">
        <f t="shared" si="1"/>
        <v>100</v>
      </c>
      <c r="J68" s="118">
        <f t="shared" si="2"/>
        <v>46.666666666666664</v>
      </c>
    </row>
    <row r="69" spans="1:10" x14ac:dyDescent="0.25">
      <c r="A69" s="424"/>
      <c r="B69" s="385"/>
      <c r="C69" s="418"/>
      <c r="D69" s="175" t="s">
        <v>30</v>
      </c>
      <c r="E69" s="51">
        <v>2800</v>
      </c>
      <c r="G69" s="105">
        <v>2800</v>
      </c>
      <c r="H69" s="105">
        <f t="shared" si="0"/>
        <v>0</v>
      </c>
      <c r="I69" s="106">
        <f t="shared" si="1"/>
        <v>100</v>
      </c>
      <c r="J69" s="118">
        <f t="shared" si="2"/>
        <v>46.666666666666664</v>
      </c>
    </row>
    <row r="70" spans="1:10" x14ac:dyDescent="0.25">
      <c r="A70" s="424"/>
      <c r="B70" s="385"/>
      <c r="C70" s="417" t="s">
        <v>578</v>
      </c>
      <c r="D70" s="175" t="s">
        <v>33</v>
      </c>
      <c r="E70" s="51">
        <v>2800</v>
      </c>
      <c r="G70" s="105">
        <v>2800</v>
      </c>
      <c r="H70" s="105">
        <f t="shared" si="0"/>
        <v>0</v>
      </c>
      <c r="I70" s="106">
        <f t="shared" si="1"/>
        <v>100</v>
      </c>
      <c r="J70" s="118">
        <f t="shared" si="2"/>
        <v>46.666666666666664</v>
      </c>
    </row>
    <row r="71" spans="1:10" x14ac:dyDescent="0.25">
      <c r="A71" s="424"/>
      <c r="B71" s="385"/>
      <c r="C71" s="422"/>
      <c r="D71" s="175" t="s">
        <v>34</v>
      </c>
      <c r="E71" s="51">
        <v>2800</v>
      </c>
      <c r="G71" s="105">
        <v>2800</v>
      </c>
      <c r="H71" s="105">
        <f t="shared" si="0"/>
        <v>0</v>
      </c>
      <c r="I71" s="106">
        <f t="shared" si="1"/>
        <v>100</v>
      </c>
      <c r="J71" s="118">
        <f t="shared" si="2"/>
        <v>46.666666666666664</v>
      </c>
    </row>
    <row r="72" spans="1:10" x14ac:dyDescent="0.25">
      <c r="A72" s="424"/>
      <c r="B72" s="385"/>
      <c r="C72" s="418"/>
      <c r="D72" s="175" t="s">
        <v>30</v>
      </c>
      <c r="E72" s="51">
        <v>2800</v>
      </c>
      <c r="G72" s="105">
        <v>2800</v>
      </c>
      <c r="H72" s="105">
        <f t="shared" ref="H72:H135" si="3">E72-G72</f>
        <v>0</v>
      </c>
      <c r="I72" s="106">
        <f t="shared" ref="I72:I135" si="4">IFERROR(E72/G72*100,"-")</f>
        <v>100</v>
      </c>
      <c r="J72" s="118">
        <f t="shared" ref="J72:J135" si="5">E72/60</f>
        <v>46.666666666666664</v>
      </c>
    </row>
    <row r="73" spans="1:10" ht="17.45" customHeight="1" x14ac:dyDescent="0.25">
      <c r="A73" s="424"/>
      <c r="B73" s="385"/>
      <c r="C73" s="417" t="s">
        <v>579</v>
      </c>
      <c r="D73" s="175" t="s">
        <v>33</v>
      </c>
      <c r="E73" s="51">
        <v>2800</v>
      </c>
      <c r="G73" s="105">
        <v>2800</v>
      </c>
      <c r="H73" s="105">
        <f t="shared" si="3"/>
        <v>0</v>
      </c>
      <c r="I73" s="106">
        <f t="shared" si="4"/>
        <v>100</v>
      </c>
      <c r="J73" s="118">
        <f t="shared" si="5"/>
        <v>46.666666666666664</v>
      </c>
    </row>
    <row r="74" spans="1:10" x14ac:dyDescent="0.25">
      <c r="A74" s="424"/>
      <c r="B74" s="385"/>
      <c r="C74" s="422"/>
      <c r="D74" s="175" t="s">
        <v>34</v>
      </c>
      <c r="E74" s="51">
        <v>2800</v>
      </c>
      <c r="G74" s="105">
        <v>2800</v>
      </c>
      <c r="H74" s="105">
        <f t="shared" si="3"/>
        <v>0</v>
      </c>
      <c r="I74" s="106">
        <f t="shared" si="4"/>
        <v>100</v>
      </c>
      <c r="J74" s="118">
        <f t="shared" si="5"/>
        <v>46.666666666666664</v>
      </c>
    </row>
    <row r="75" spans="1:10" x14ac:dyDescent="0.25">
      <c r="A75" s="424"/>
      <c r="B75" s="385"/>
      <c r="C75" s="418"/>
      <c r="D75" s="175" t="s">
        <v>30</v>
      </c>
      <c r="E75" s="51">
        <v>2800</v>
      </c>
      <c r="G75" s="105">
        <v>2800</v>
      </c>
      <c r="H75" s="105">
        <f t="shared" si="3"/>
        <v>0</v>
      </c>
      <c r="I75" s="106">
        <f t="shared" si="4"/>
        <v>100</v>
      </c>
      <c r="J75" s="118">
        <f t="shared" si="5"/>
        <v>46.666666666666664</v>
      </c>
    </row>
    <row r="76" spans="1:10" ht="17.45" customHeight="1" x14ac:dyDescent="0.25">
      <c r="A76" s="424"/>
      <c r="B76" s="385"/>
      <c r="C76" s="417" t="s">
        <v>580</v>
      </c>
      <c r="D76" s="175" t="s">
        <v>33</v>
      </c>
      <c r="E76" s="51">
        <v>2800</v>
      </c>
      <c r="G76" s="105">
        <v>2800</v>
      </c>
      <c r="H76" s="105">
        <f t="shared" si="3"/>
        <v>0</v>
      </c>
      <c r="I76" s="106">
        <f t="shared" si="4"/>
        <v>100</v>
      </c>
      <c r="J76" s="118">
        <f t="shared" si="5"/>
        <v>46.666666666666664</v>
      </c>
    </row>
    <row r="77" spans="1:10" x14ac:dyDescent="0.25">
      <c r="A77" s="424"/>
      <c r="B77" s="385"/>
      <c r="C77" s="422"/>
      <c r="D77" s="175" t="s">
        <v>34</v>
      </c>
      <c r="E77" s="51">
        <v>2800</v>
      </c>
      <c r="G77" s="105">
        <v>2800</v>
      </c>
      <c r="H77" s="105">
        <f t="shared" si="3"/>
        <v>0</v>
      </c>
      <c r="I77" s="106">
        <f t="shared" si="4"/>
        <v>100</v>
      </c>
      <c r="J77" s="118">
        <f t="shared" si="5"/>
        <v>46.666666666666664</v>
      </c>
    </row>
    <row r="78" spans="1:10" x14ac:dyDescent="0.25">
      <c r="A78" s="424"/>
      <c r="B78" s="385"/>
      <c r="C78" s="418"/>
      <c r="D78" s="175" t="s">
        <v>30</v>
      </c>
      <c r="E78" s="51">
        <v>2800</v>
      </c>
      <c r="G78" s="105">
        <v>2800</v>
      </c>
      <c r="H78" s="105">
        <f t="shared" si="3"/>
        <v>0</v>
      </c>
      <c r="I78" s="106">
        <f t="shared" si="4"/>
        <v>100</v>
      </c>
      <c r="J78" s="118">
        <f t="shared" si="5"/>
        <v>46.666666666666664</v>
      </c>
    </row>
    <row r="79" spans="1:10" ht="17.45" customHeight="1" x14ac:dyDescent="0.25">
      <c r="A79" s="424"/>
      <c r="B79" s="385"/>
      <c r="C79" s="417" t="s">
        <v>581</v>
      </c>
      <c r="D79" s="175" t="s">
        <v>33</v>
      </c>
      <c r="E79" s="51">
        <v>2800</v>
      </c>
      <c r="G79" s="105">
        <v>2800</v>
      </c>
      <c r="H79" s="105">
        <f t="shared" si="3"/>
        <v>0</v>
      </c>
      <c r="I79" s="106">
        <f t="shared" si="4"/>
        <v>100</v>
      </c>
      <c r="J79" s="118">
        <f t="shared" si="5"/>
        <v>46.666666666666664</v>
      </c>
    </row>
    <row r="80" spans="1:10" x14ac:dyDescent="0.25">
      <c r="A80" s="424"/>
      <c r="B80" s="385"/>
      <c r="C80" s="422"/>
      <c r="D80" s="175" t="s">
        <v>34</v>
      </c>
      <c r="E80" s="51">
        <v>2800</v>
      </c>
      <c r="G80" s="105">
        <v>2800</v>
      </c>
      <c r="H80" s="105">
        <f t="shared" si="3"/>
        <v>0</v>
      </c>
      <c r="I80" s="106">
        <f t="shared" si="4"/>
        <v>100</v>
      </c>
      <c r="J80" s="118">
        <f t="shared" si="5"/>
        <v>46.666666666666664</v>
      </c>
    </row>
    <row r="81" spans="1:10" x14ac:dyDescent="0.25">
      <c r="A81" s="424"/>
      <c r="B81" s="385"/>
      <c r="C81" s="418"/>
      <c r="D81" s="175" t="s">
        <v>30</v>
      </c>
      <c r="E81" s="51">
        <v>2800</v>
      </c>
      <c r="G81" s="105">
        <v>2800</v>
      </c>
      <c r="H81" s="105">
        <f t="shared" si="3"/>
        <v>0</v>
      </c>
      <c r="I81" s="106">
        <f t="shared" si="4"/>
        <v>100</v>
      </c>
      <c r="J81" s="118">
        <f t="shared" si="5"/>
        <v>46.666666666666664</v>
      </c>
    </row>
    <row r="82" spans="1:10" ht="17.45" customHeight="1" x14ac:dyDescent="0.25">
      <c r="A82" s="424"/>
      <c r="B82" s="385"/>
      <c r="C82" s="417" t="s">
        <v>582</v>
      </c>
      <c r="D82" s="175" t="s">
        <v>33</v>
      </c>
      <c r="E82" s="51">
        <v>2800</v>
      </c>
      <c r="G82" s="105">
        <v>2800</v>
      </c>
      <c r="H82" s="105">
        <f t="shared" si="3"/>
        <v>0</v>
      </c>
      <c r="I82" s="106">
        <f t="shared" si="4"/>
        <v>100</v>
      </c>
      <c r="J82" s="118">
        <f t="shared" si="5"/>
        <v>46.666666666666664</v>
      </c>
    </row>
    <row r="83" spans="1:10" x14ac:dyDescent="0.25">
      <c r="A83" s="424"/>
      <c r="B83" s="385"/>
      <c r="C83" s="422"/>
      <c r="D83" s="175" t="s">
        <v>34</v>
      </c>
      <c r="E83" s="51">
        <v>2800</v>
      </c>
      <c r="G83" s="105">
        <v>2800</v>
      </c>
      <c r="H83" s="105">
        <f t="shared" si="3"/>
        <v>0</v>
      </c>
      <c r="I83" s="106">
        <f t="shared" si="4"/>
        <v>100</v>
      </c>
      <c r="J83" s="118">
        <f t="shared" si="5"/>
        <v>46.666666666666664</v>
      </c>
    </row>
    <row r="84" spans="1:10" x14ac:dyDescent="0.25">
      <c r="A84" s="424"/>
      <c r="B84" s="385"/>
      <c r="C84" s="418"/>
      <c r="D84" s="175" t="s">
        <v>30</v>
      </c>
      <c r="E84" s="51">
        <v>2800</v>
      </c>
      <c r="G84" s="105">
        <v>2800</v>
      </c>
      <c r="H84" s="105">
        <f t="shared" si="3"/>
        <v>0</v>
      </c>
      <c r="I84" s="106">
        <f t="shared" si="4"/>
        <v>100</v>
      </c>
      <c r="J84" s="118">
        <f t="shared" si="5"/>
        <v>46.666666666666664</v>
      </c>
    </row>
    <row r="85" spans="1:10" ht="17.45" customHeight="1" x14ac:dyDescent="0.25">
      <c r="A85" s="424"/>
      <c r="B85" s="385"/>
      <c r="C85" s="417" t="s">
        <v>583</v>
      </c>
      <c r="D85" s="175" t="s">
        <v>33</v>
      </c>
      <c r="E85" s="51">
        <v>2800</v>
      </c>
      <c r="G85" s="105">
        <v>2800</v>
      </c>
      <c r="H85" s="105">
        <f t="shared" si="3"/>
        <v>0</v>
      </c>
      <c r="I85" s="106">
        <f t="shared" si="4"/>
        <v>100</v>
      </c>
      <c r="J85" s="118">
        <f t="shared" si="5"/>
        <v>46.666666666666664</v>
      </c>
    </row>
    <row r="86" spans="1:10" x14ac:dyDescent="0.25">
      <c r="A86" s="424"/>
      <c r="B86" s="385"/>
      <c r="C86" s="422"/>
      <c r="D86" s="175" t="s">
        <v>34</v>
      </c>
      <c r="E86" s="51">
        <v>2800</v>
      </c>
      <c r="G86" s="105">
        <v>2800</v>
      </c>
      <c r="H86" s="105">
        <f t="shared" si="3"/>
        <v>0</v>
      </c>
      <c r="I86" s="106">
        <f t="shared" si="4"/>
        <v>100</v>
      </c>
      <c r="J86" s="118">
        <f t="shared" si="5"/>
        <v>46.666666666666664</v>
      </c>
    </row>
    <row r="87" spans="1:10" x14ac:dyDescent="0.25">
      <c r="A87" s="424"/>
      <c r="B87" s="385"/>
      <c r="C87" s="418"/>
      <c r="D87" s="175" t="s">
        <v>30</v>
      </c>
      <c r="E87" s="51">
        <v>2800</v>
      </c>
      <c r="G87" s="105">
        <v>2800</v>
      </c>
      <c r="H87" s="105">
        <f t="shared" si="3"/>
        <v>0</v>
      </c>
      <c r="I87" s="106">
        <f t="shared" si="4"/>
        <v>100</v>
      </c>
      <c r="J87" s="118">
        <f t="shared" si="5"/>
        <v>46.666666666666664</v>
      </c>
    </row>
    <row r="88" spans="1:10" ht="17.45" customHeight="1" x14ac:dyDescent="0.25">
      <c r="A88" s="424"/>
      <c r="B88" s="385"/>
      <c r="C88" s="417" t="s">
        <v>584</v>
      </c>
      <c r="D88" s="175" t="s">
        <v>33</v>
      </c>
      <c r="E88" s="51">
        <v>2800</v>
      </c>
      <c r="G88" s="105">
        <v>2800</v>
      </c>
      <c r="H88" s="105">
        <f t="shared" si="3"/>
        <v>0</v>
      </c>
      <c r="I88" s="106">
        <f t="shared" si="4"/>
        <v>100</v>
      </c>
      <c r="J88" s="118">
        <f t="shared" si="5"/>
        <v>46.666666666666664</v>
      </c>
    </row>
    <row r="89" spans="1:10" x14ac:dyDescent="0.25">
      <c r="A89" s="424"/>
      <c r="B89" s="385"/>
      <c r="C89" s="422"/>
      <c r="D89" s="175" t="s">
        <v>34</v>
      </c>
      <c r="E89" s="51">
        <v>2800</v>
      </c>
      <c r="G89" s="105">
        <v>2800</v>
      </c>
      <c r="H89" s="105">
        <f t="shared" si="3"/>
        <v>0</v>
      </c>
      <c r="I89" s="106">
        <f t="shared" si="4"/>
        <v>100</v>
      </c>
      <c r="J89" s="118">
        <f t="shared" si="5"/>
        <v>46.666666666666664</v>
      </c>
    </row>
    <row r="90" spans="1:10" x14ac:dyDescent="0.25">
      <c r="A90" s="424"/>
      <c r="B90" s="385"/>
      <c r="C90" s="418"/>
      <c r="D90" s="175" t="s">
        <v>30</v>
      </c>
      <c r="E90" s="51">
        <v>2800</v>
      </c>
      <c r="G90" s="105">
        <v>2800</v>
      </c>
      <c r="H90" s="105">
        <f t="shared" si="3"/>
        <v>0</v>
      </c>
      <c r="I90" s="106">
        <f t="shared" si="4"/>
        <v>100</v>
      </c>
      <c r="J90" s="118">
        <f t="shared" si="5"/>
        <v>46.666666666666664</v>
      </c>
    </row>
    <row r="91" spans="1:10" x14ac:dyDescent="0.25">
      <c r="A91" s="424"/>
      <c r="B91" s="385"/>
      <c r="C91" s="417" t="s">
        <v>585</v>
      </c>
      <c r="D91" s="175" t="s">
        <v>33</v>
      </c>
      <c r="E91" s="51">
        <v>2800</v>
      </c>
      <c r="G91" s="105">
        <v>2800</v>
      </c>
      <c r="H91" s="105">
        <f t="shared" si="3"/>
        <v>0</v>
      </c>
      <c r="I91" s="106">
        <f t="shared" si="4"/>
        <v>100</v>
      </c>
      <c r="J91" s="118">
        <f t="shared" si="5"/>
        <v>46.666666666666664</v>
      </c>
    </row>
    <row r="92" spans="1:10" x14ac:dyDescent="0.25">
      <c r="A92" s="424"/>
      <c r="B92" s="385"/>
      <c r="C92" s="422"/>
      <c r="D92" s="175" t="s">
        <v>34</v>
      </c>
      <c r="E92" s="51">
        <v>2800</v>
      </c>
      <c r="G92" s="105">
        <v>2800</v>
      </c>
      <c r="H92" s="105">
        <f t="shared" si="3"/>
        <v>0</v>
      </c>
      <c r="I92" s="106">
        <f t="shared" si="4"/>
        <v>100</v>
      </c>
      <c r="J92" s="118">
        <f t="shared" si="5"/>
        <v>46.666666666666664</v>
      </c>
    </row>
    <row r="93" spans="1:10" x14ac:dyDescent="0.25">
      <c r="A93" s="424"/>
      <c r="B93" s="385"/>
      <c r="C93" s="418"/>
      <c r="D93" s="175" t="s">
        <v>30</v>
      </c>
      <c r="E93" s="51">
        <v>2800</v>
      </c>
      <c r="G93" s="105">
        <v>2800</v>
      </c>
      <c r="H93" s="105">
        <f t="shared" si="3"/>
        <v>0</v>
      </c>
      <c r="I93" s="106">
        <f t="shared" si="4"/>
        <v>100</v>
      </c>
      <c r="J93" s="118">
        <f t="shared" si="5"/>
        <v>46.666666666666664</v>
      </c>
    </row>
    <row r="94" spans="1:10" x14ac:dyDescent="0.25">
      <c r="A94" s="424"/>
      <c r="B94" s="385"/>
      <c r="C94" s="417" t="s">
        <v>586</v>
      </c>
      <c r="D94" s="175" t="s">
        <v>33</v>
      </c>
      <c r="E94" s="51">
        <v>2800</v>
      </c>
      <c r="G94" s="105">
        <v>2800</v>
      </c>
      <c r="H94" s="105">
        <f t="shared" si="3"/>
        <v>0</v>
      </c>
      <c r="I94" s="106">
        <f t="shared" si="4"/>
        <v>100</v>
      </c>
      <c r="J94" s="118">
        <f t="shared" si="5"/>
        <v>46.666666666666664</v>
      </c>
    </row>
    <row r="95" spans="1:10" x14ac:dyDescent="0.25">
      <c r="A95" s="424"/>
      <c r="B95" s="385"/>
      <c r="C95" s="422"/>
      <c r="D95" s="175" t="s">
        <v>34</v>
      </c>
      <c r="E95" s="51">
        <v>2800</v>
      </c>
      <c r="G95" s="105">
        <v>2800</v>
      </c>
      <c r="H95" s="105">
        <f t="shared" si="3"/>
        <v>0</v>
      </c>
      <c r="I95" s="106">
        <f t="shared" si="4"/>
        <v>100</v>
      </c>
      <c r="J95" s="118">
        <f t="shared" si="5"/>
        <v>46.666666666666664</v>
      </c>
    </row>
    <row r="96" spans="1:10" x14ac:dyDescent="0.25">
      <c r="A96" s="424"/>
      <c r="B96" s="385"/>
      <c r="C96" s="418"/>
      <c r="D96" s="175" t="s">
        <v>30</v>
      </c>
      <c r="E96" s="51">
        <v>2800</v>
      </c>
      <c r="G96" s="105">
        <v>2800</v>
      </c>
      <c r="H96" s="105">
        <f t="shared" si="3"/>
        <v>0</v>
      </c>
      <c r="I96" s="106">
        <f t="shared" si="4"/>
        <v>100</v>
      </c>
      <c r="J96" s="118">
        <f t="shared" si="5"/>
        <v>46.666666666666664</v>
      </c>
    </row>
    <row r="97" spans="1:10" x14ac:dyDescent="0.25">
      <c r="A97" s="424"/>
      <c r="B97" s="385"/>
      <c r="C97" s="417" t="s">
        <v>459</v>
      </c>
      <c r="D97" s="175" t="s">
        <v>33</v>
      </c>
      <c r="E97" s="51">
        <v>2800</v>
      </c>
      <c r="G97" s="105">
        <v>2800</v>
      </c>
      <c r="H97" s="105">
        <f t="shared" si="3"/>
        <v>0</v>
      </c>
      <c r="I97" s="106">
        <f t="shared" si="4"/>
        <v>100</v>
      </c>
      <c r="J97" s="118">
        <f t="shared" si="5"/>
        <v>46.666666666666664</v>
      </c>
    </row>
    <row r="98" spans="1:10" x14ac:dyDescent="0.25">
      <c r="A98" s="424"/>
      <c r="B98" s="385"/>
      <c r="C98" s="422"/>
      <c r="D98" s="175" t="s">
        <v>34</v>
      </c>
      <c r="E98" s="51">
        <v>2800</v>
      </c>
      <c r="G98" s="105">
        <v>2800</v>
      </c>
      <c r="H98" s="105">
        <f t="shared" si="3"/>
        <v>0</v>
      </c>
      <c r="I98" s="106">
        <f t="shared" si="4"/>
        <v>100</v>
      </c>
      <c r="J98" s="118">
        <f t="shared" si="5"/>
        <v>46.666666666666664</v>
      </c>
    </row>
    <row r="99" spans="1:10" x14ac:dyDescent="0.25">
      <c r="A99" s="424"/>
      <c r="B99" s="385"/>
      <c r="C99" s="418"/>
      <c r="D99" s="175" t="s">
        <v>30</v>
      </c>
      <c r="E99" s="51">
        <v>2800</v>
      </c>
      <c r="G99" s="105">
        <v>2800</v>
      </c>
      <c r="H99" s="105">
        <f t="shared" si="3"/>
        <v>0</v>
      </c>
      <c r="I99" s="106">
        <f t="shared" si="4"/>
        <v>100</v>
      </c>
      <c r="J99" s="118">
        <f t="shared" si="5"/>
        <v>46.666666666666664</v>
      </c>
    </row>
    <row r="100" spans="1:10" x14ac:dyDescent="0.25">
      <c r="A100" s="424"/>
      <c r="B100" s="385"/>
      <c r="C100" s="417" t="s">
        <v>587</v>
      </c>
      <c r="D100" s="175" t="s">
        <v>33</v>
      </c>
      <c r="E100" s="51">
        <v>2800</v>
      </c>
      <c r="G100" s="105">
        <v>2800</v>
      </c>
      <c r="H100" s="105">
        <f t="shared" si="3"/>
        <v>0</v>
      </c>
      <c r="I100" s="106">
        <f t="shared" si="4"/>
        <v>100</v>
      </c>
      <c r="J100" s="118">
        <f t="shared" si="5"/>
        <v>46.666666666666664</v>
      </c>
    </row>
    <row r="101" spans="1:10" x14ac:dyDescent="0.25">
      <c r="A101" s="424"/>
      <c r="B101" s="385"/>
      <c r="C101" s="422"/>
      <c r="D101" s="175" t="s">
        <v>34</v>
      </c>
      <c r="E101" s="51">
        <v>2800</v>
      </c>
      <c r="G101" s="105">
        <v>2800</v>
      </c>
      <c r="H101" s="105">
        <f t="shared" si="3"/>
        <v>0</v>
      </c>
      <c r="I101" s="106">
        <f t="shared" si="4"/>
        <v>100</v>
      </c>
      <c r="J101" s="118">
        <f t="shared" si="5"/>
        <v>46.666666666666664</v>
      </c>
    </row>
    <row r="102" spans="1:10" x14ac:dyDescent="0.25">
      <c r="A102" s="424"/>
      <c r="B102" s="385"/>
      <c r="C102" s="418"/>
      <c r="D102" s="175" t="s">
        <v>30</v>
      </c>
      <c r="E102" s="51">
        <v>2800</v>
      </c>
      <c r="G102" s="105">
        <v>2800</v>
      </c>
      <c r="H102" s="105">
        <f t="shared" si="3"/>
        <v>0</v>
      </c>
      <c r="I102" s="106">
        <f t="shared" si="4"/>
        <v>100</v>
      </c>
      <c r="J102" s="118">
        <f t="shared" si="5"/>
        <v>46.666666666666664</v>
      </c>
    </row>
    <row r="103" spans="1:10" x14ac:dyDescent="0.25">
      <c r="A103" s="424"/>
      <c r="B103" s="385"/>
      <c r="C103" s="417" t="s">
        <v>588</v>
      </c>
      <c r="D103" s="175" t="s">
        <v>33</v>
      </c>
      <c r="E103" s="51">
        <v>2800</v>
      </c>
      <c r="G103" s="105">
        <v>2800</v>
      </c>
      <c r="H103" s="105">
        <f t="shared" si="3"/>
        <v>0</v>
      </c>
      <c r="I103" s="106">
        <f t="shared" si="4"/>
        <v>100</v>
      </c>
      <c r="J103" s="118">
        <f t="shared" si="5"/>
        <v>46.666666666666664</v>
      </c>
    </row>
    <row r="104" spans="1:10" x14ac:dyDescent="0.25">
      <c r="A104" s="424"/>
      <c r="B104" s="385"/>
      <c r="C104" s="422"/>
      <c r="D104" s="175" t="s">
        <v>34</v>
      </c>
      <c r="E104" s="51">
        <v>2800</v>
      </c>
      <c r="G104" s="105">
        <v>2800</v>
      </c>
      <c r="H104" s="105">
        <f t="shared" si="3"/>
        <v>0</v>
      </c>
      <c r="I104" s="106">
        <f t="shared" si="4"/>
        <v>100</v>
      </c>
      <c r="J104" s="118">
        <f t="shared" si="5"/>
        <v>46.666666666666664</v>
      </c>
    </row>
    <row r="105" spans="1:10" x14ac:dyDescent="0.25">
      <c r="A105" s="424"/>
      <c r="B105" s="385"/>
      <c r="C105" s="418"/>
      <c r="D105" s="175" t="s">
        <v>30</v>
      </c>
      <c r="E105" s="51">
        <v>2800</v>
      </c>
      <c r="G105" s="105">
        <v>2800</v>
      </c>
      <c r="H105" s="105">
        <f t="shared" si="3"/>
        <v>0</v>
      </c>
      <c r="I105" s="106">
        <f t="shared" si="4"/>
        <v>100</v>
      </c>
      <c r="J105" s="118">
        <f t="shared" si="5"/>
        <v>46.666666666666664</v>
      </c>
    </row>
    <row r="106" spans="1:10" x14ac:dyDescent="0.25">
      <c r="A106" s="424"/>
      <c r="B106" s="385"/>
      <c r="C106" s="417" t="s">
        <v>589</v>
      </c>
      <c r="D106" s="175" t="s">
        <v>33</v>
      </c>
      <c r="E106" s="51">
        <v>2800</v>
      </c>
      <c r="G106" s="105">
        <v>2800</v>
      </c>
      <c r="H106" s="105">
        <f t="shared" si="3"/>
        <v>0</v>
      </c>
      <c r="I106" s="106">
        <f t="shared" si="4"/>
        <v>100</v>
      </c>
      <c r="J106" s="118">
        <f t="shared" si="5"/>
        <v>46.666666666666664</v>
      </c>
    </row>
    <row r="107" spans="1:10" x14ac:dyDescent="0.25">
      <c r="A107" s="424"/>
      <c r="B107" s="385"/>
      <c r="C107" s="422"/>
      <c r="D107" s="175" t="s">
        <v>34</v>
      </c>
      <c r="E107" s="51">
        <v>2800</v>
      </c>
      <c r="G107" s="105">
        <v>2800</v>
      </c>
      <c r="H107" s="105">
        <f t="shared" si="3"/>
        <v>0</v>
      </c>
      <c r="I107" s="106">
        <f t="shared" si="4"/>
        <v>100</v>
      </c>
      <c r="J107" s="118">
        <f t="shared" si="5"/>
        <v>46.666666666666664</v>
      </c>
    </row>
    <row r="108" spans="1:10" x14ac:dyDescent="0.25">
      <c r="A108" s="424"/>
      <c r="B108" s="385"/>
      <c r="C108" s="418"/>
      <c r="D108" s="175" t="s">
        <v>30</v>
      </c>
      <c r="E108" s="51">
        <v>2800</v>
      </c>
      <c r="G108" s="105">
        <v>2800</v>
      </c>
      <c r="H108" s="105">
        <f t="shared" si="3"/>
        <v>0</v>
      </c>
      <c r="I108" s="106">
        <f t="shared" si="4"/>
        <v>100</v>
      </c>
      <c r="J108" s="118">
        <f t="shared" si="5"/>
        <v>46.666666666666664</v>
      </c>
    </row>
    <row r="109" spans="1:10" ht="17.45" customHeight="1" x14ac:dyDescent="0.25">
      <c r="A109" s="424"/>
      <c r="B109" s="385"/>
      <c r="C109" s="417" t="s">
        <v>590</v>
      </c>
      <c r="D109" s="175" t="s">
        <v>33</v>
      </c>
      <c r="E109" s="51">
        <v>2800</v>
      </c>
      <c r="G109" s="105">
        <v>2800</v>
      </c>
      <c r="H109" s="105">
        <f t="shared" si="3"/>
        <v>0</v>
      </c>
      <c r="I109" s="106">
        <f t="shared" si="4"/>
        <v>100</v>
      </c>
      <c r="J109" s="118">
        <f t="shared" si="5"/>
        <v>46.666666666666664</v>
      </c>
    </row>
    <row r="110" spans="1:10" x14ac:dyDescent="0.25">
      <c r="A110" s="424"/>
      <c r="B110" s="385"/>
      <c r="C110" s="422"/>
      <c r="D110" s="175" t="s">
        <v>34</v>
      </c>
      <c r="E110" s="51">
        <v>2800</v>
      </c>
      <c r="G110" s="105">
        <v>2800</v>
      </c>
      <c r="H110" s="105">
        <f t="shared" si="3"/>
        <v>0</v>
      </c>
      <c r="I110" s="106">
        <f t="shared" si="4"/>
        <v>100</v>
      </c>
      <c r="J110" s="118">
        <f t="shared" si="5"/>
        <v>46.666666666666664</v>
      </c>
    </row>
    <row r="111" spans="1:10" x14ac:dyDescent="0.25">
      <c r="A111" s="424"/>
      <c r="B111" s="385"/>
      <c r="C111" s="418"/>
      <c r="D111" s="175" t="s">
        <v>30</v>
      </c>
      <c r="E111" s="51">
        <v>2800</v>
      </c>
      <c r="G111" s="105">
        <v>2800</v>
      </c>
      <c r="H111" s="105">
        <f t="shared" si="3"/>
        <v>0</v>
      </c>
      <c r="I111" s="106">
        <f t="shared" si="4"/>
        <v>100</v>
      </c>
      <c r="J111" s="118">
        <f t="shared" si="5"/>
        <v>46.666666666666664</v>
      </c>
    </row>
    <row r="112" spans="1:10" ht="17.45" customHeight="1" x14ac:dyDescent="0.25">
      <c r="A112" s="424"/>
      <c r="B112" s="385"/>
      <c r="C112" s="417" t="s">
        <v>591</v>
      </c>
      <c r="D112" s="175" t="s">
        <v>33</v>
      </c>
      <c r="E112" s="51">
        <v>2800</v>
      </c>
      <c r="G112" s="105">
        <v>2800</v>
      </c>
      <c r="H112" s="105">
        <f t="shared" si="3"/>
        <v>0</v>
      </c>
      <c r="I112" s="106">
        <f t="shared" si="4"/>
        <v>100</v>
      </c>
      <c r="J112" s="118">
        <f t="shared" si="5"/>
        <v>46.666666666666664</v>
      </c>
    </row>
    <row r="113" spans="1:10" x14ac:dyDescent="0.25">
      <c r="A113" s="424"/>
      <c r="B113" s="385"/>
      <c r="C113" s="422"/>
      <c r="D113" s="175" t="s">
        <v>34</v>
      </c>
      <c r="E113" s="51">
        <v>2800</v>
      </c>
      <c r="G113" s="105">
        <v>2800</v>
      </c>
      <c r="H113" s="105">
        <f t="shared" si="3"/>
        <v>0</v>
      </c>
      <c r="I113" s="106">
        <f t="shared" si="4"/>
        <v>100</v>
      </c>
      <c r="J113" s="118">
        <f t="shared" si="5"/>
        <v>46.666666666666664</v>
      </c>
    </row>
    <row r="114" spans="1:10" x14ac:dyDescent="0.25">
      <c r="A114" s="424"/>
      <c r="B114" s="385"/>
      <c r="C114" s="418"/>
      <c r="D114" s="175" t="s">
        <v>30</v>
      </c>
      <c r="E114" s="51">
        <v>2800</v>
      </c>
      <c r="G114" s="105">
        <v>2800</v>
      </c>
      <c r="H114" s="105">
        <f t="shared" si="3"/>
        <v>0</v>
      </c>
      <c r="I114" s="106">
        <f t="shared" si="4"/>
        <v>100</v>
      </c>
      <c r="J114" s="118">
        <f t="shared" si="5"/>
        <v>46.666666666666664</v>
      </c>
    </row>
    <row r="115" spans="1:10" x14ac:dyDescent="0.25">
      <c r="A115" s="424"/>
      <c r="B115" s="385"/>
      <c r="C115" s="417" t="s">
        <v>441</v>
      </c>
      <c r="D115" s="175" t="s">
        <v>33</v>
      </c>
      <c r="E115" s="51">
        <v>2800</v>
      </c>
      <c r="G115" s="105">
        <v>2800</v>
      </c>
      <c r="H115" s="105">
        <f t="shared" si="3"/>
        <v>0</v>
      </c>
      <c r="I115" s="106">
        <f t="shared" si="4"/>
        <v>100</v>
      </c>
      <c r="J115" s="118">
        <f t="shared" si="5"/>
        <v>46.666666666666664</v>
      </c>
    </row>
    <row r="116" spans="1:10" x14ac:dyDescent="0.25">
      <c r="A116" s="424"/>
      <c r="B116" s="385"/>
      <c r="C116" s="422"/>
      <c r="D116" s="175" t="s">
        <v>34</v>
      </c>
      <c r="E116" s="51">
        <v>2800</v>
      </c>
      <c r="G116" s="105">
        <v>2800</v>
      </c>
      <c r="H116" s="105">
        <f t="shared" si="3"/>
        <v>0</v>
      </c>
      <c r="I116" s="106">
        <f t="shared" si="4"/>
        <v>100</v>
      </c>
      <c r="J116" s="118">
        <f t="shared" si="5"/>
        <v>46.666666666666664</v>
      </c>
    </row>
    <row r="117" spans="1:10" x14ac:dyDescent="0.25">
      <c r="A117" s="424"/>
      <c r="B117" s="385"/>
      <c r="C117" s="418"/>
      <c r="D117" s="175" t="s">
        <v>30</v>
      </c>
      <c r="E117" s="51">
        <v>2800</v>
      </c>
      <c r="G117" s="105">
        <v>2800</v>
      </c>
      <c r="H117" s="105">
        <f t="shared" si="3"/>
        <v>0</v>
      </c>
      <c r="I117" s="106">
        <f t="shared" si="4"/>
        <v>100</v>
      </c>
      <c r="J117" s="118">
        <f t="shared" si="5"/>
        <v>46.666666666666664</v>
      </c>
    </row>
    <row r="118" spans="1:10" ht="17.45" customHeight="1" x14ac:dyDescent="0.25">
      <c r="A118" s="424"/>
      <c r="B118" s="385"/>
      <c r="C118" s="417" t="s">
        <v>592</v>
      </c>
      <c r="D118" s="175" t="s">
        <v>33</v>
      </c>
      <c r="E118" s="51">
        <v>2800</v>
      </c>
      <c r="G118" s="105">
        <v>2800</v>
      </c>
      <c r="H118" s="105">
        <f t="shared" si="3"/>
        <v>0</v>
      </c>
      <c r="I118" s="106">
        <f t="shared" si="4"/>
        <v>100</v>
      </c>
      <c r="J118" s="118">
        <f t="shared" si="5"/>
        <v>46.666666666666664</v>
      </c>
    </row>
    <row r="119" spans="1:10" x14ac:dyDescent="0.25">
      <c r="A119" s="424"/>
      <c r="B119" s="385"/>
      <c r="C119" s="422"/>
      <c r="D119" s="175" t="s">
        <v>34</v>
      </c>
      <c r="E119" s="51">
        <v>2800</v>
      </c>
      <c r="G119" s="105">
        <v>2800</v>
      </c>
      <c r="H119" s="105">
        <f t="shared" si="3"/>
        <v>0</v>
      </c>
      <c r="I119" s="106">
        <f t="shared" si="4"/>
        <v>100</v>
      </c>
      <c r="J119" s="118">
        <f t="shared" si="5"/>
        <v>46.666666666666664</v>
      </c>
    </row>
    <row r="120" spans="1:10" x14ac:dyDescent="0.25">
      <c r="A120" s="424"/>
      <c r="B120" s="385"/>
      <c r="C120" s="418"/>
      <c r="D120" s="175" t="s">
        <v>30</v>
      </c>
      <c r="E120" s="51">
        <v>2800</v>
      </c>
      <c r="G120" s="105">
        <v>2800</v>
      </c>
      <c r="H120" s="105">
        <f t="shared" si="3"/>
        <v>0</v>
      </c>
      <c r="I120" s="106">
        <f t="shared" si="4"/>
        <v>100</v>
      </c>
      <c r="J120" s="118">
        <f t="shared" si="5"/>
        <v>46.666666666666664</v>
      </c>
    </row>
    <row r="121" spans="1:10" x14ac:dyDescent="0.25">
      <c r="A121" s="424"/>
      <c r="B121" s="385"/>
      <c r="C121" s="417" t="s">
        <v>443</v>
      </c>
      <c r="D121" s="175" t="s">
        <v>33</v>
      </c>
      <c r="E121" s="51">
        <v>2800</v>
      </c>
      <c r="G121" s="105">
        <v>2800</v>
      </c>
      <c r="H121" s="105">
        <f t="shared" si="3"/>
        <v>0</v>
      </c>
      <c r="I121" s="106">
        <f t="shared" si="4"/>
        <v>100</v>
      </c>
      <c r="J121" s="118">
        <f t="shared" si="5"/>
        <v>46.666666666666664</v>
      </c>
    </row>
    <row r="122" spans="1:10" x14ac:dyDescent="0.25">
      <c r="A122" s="424"/>
      <c r="B122" s="385"/>
      <c r="C122" s="422"/>
      <c r="D122" s="175" t="s">
        <v>34</v>
      </c>
      <c r="E122" s="51">
        <v>2800</v>
      </c>
      <c r="G122" s="105">
        <v>2800</v>
      </c>
      <c r="H122" s="105">
        <f t="shared" si="3"/>
        <v>0</v>
      </c>
      <c r="I122" s="106">
        <f t="shared" si="4"/>
        <v>100</v>
      </c>
      <c r="J122" s="118">
        <f t="shared" si="5"/>
        <v>46.666666666666664</v>
      </c>
    </row>
    <row r="123" spans="1:10" x14ac:dyDescent="0.25">
      <c r="A123" s="424"/>
      <c r="B123" s="385"/>
      <c r="C123" s="418"/>
      <c r="D123" s="175" t="s">
        <v>30</v>
      </c>
      <c r="E123" s="51">
        <v>2800</v>
      </c>
      <c r="G123" s="105">
        <v>2800</v>
      </c>
      <c r="H123" s="105">
        <f t="shared" si="3"/>
        <v>0</v>
      </c>
      <c r="I123" s="106">
        <f t="shared" si="4"/>
        <v>100</v>
      </c>
      <c r="J123" s="118">
        <f t="shared" si="5"/>
        <v>46.666666666666664</v>
      </c>
    </row>
    <row r="124" spans="1:10" x14ac:dyDescent="0.25">
      <c r="A124" s="424"/>
      <c r="B124" s="385"/>
      <c r="C124" s="417" t="s">
        <v>593</v>
      </c>
      <c r="D124" s="175" t="s">
        <v>33</v>
      </c>
      <c r="E124" s="51">
        <v>2800</v>
      </c>
      <c r="G124" s="105">
        <v>2800</v>
      </c>
      <c r="H124" s="105">
        <f t="shared" si="3"/>
        <v>0</v>
      </c>
      <c r="I124" s="106">
        <f t="shared" si="4"/>
        <v>100</v>
      </c>
      <c r="J124" s="118">
        <f t="shared" si="5"/>
        <v>46.666666666666664</v>
      </c>
    </row>
    <row r="125" spans="1:10" x14ac:dyDescent="0.25">
      <c r="A125" s="424"/>
      <c r="B125" s="385"/>
      <c r="C125" s="422"/>
      <c r="D125" s="175" t="s">
        <v>34</v>
      </c>
      <c r="E125" s="51">
        <v>2800</v>
      </c>
      <c r="G125" s="105">
        <v>2800</v>
      </c>
      <c r="H125" s="105">
        <f t="shared" si="3"/>
        <v>0</v>
      </c>
      <c r="I125" s="106">
        <f t="shared" si="4"/>
        <v>100</v>
      </c>
      <c r="J125" s="118">
        <f t="shared" si="5"/>
        <v>46.666666666666664</v>
      </c>
    </row>
    <row r="126" spans="1:10" x14ac:dyDescent="0.25">
      <c r="A126" s="424"/>
      <c r="B126" s="385"/>
      <c r="C126" s="418"/>
      <c r="D126" s="175" t="s">
        <v>30</v>
      </c>
      <c r="E126" s="51">
        <v>2800</v>
      </c>
      <c r="G126" s="105">
        <v>2800</v>
      </c>
      <c r="H126" s="105">
        <f t="shared" si="3"/>
        <v>0</v>
      </c>
      <c r="I126" s="106">
        <f t="shared" si="4"/>
        <v>100</v>
      </c>
      <c r="J126" s="118">
        <f t="shared" si="5"/>
        <v>46.666666666666664</v>
      </c>
    </row>
    <row r="127" spans="1:10" x14ac:dyDescent="0.25">
      <c r="A127" s="424"/>
      <c r="B127" s="385"/>
      <c r="C127" s="417" t="s">
        <v>429</v>
      </c>
      <c r="D127" s="175" t="s">
        <v>33</v>
      </c>
      <c r="E127" s="51">
        <v>2800</v>
      </c>
      <c r="G127" s="105">
        <v>2800</v>
      </c>
      <c r="H127" s="105">
        <f t="shared" si="3"/>
        <v>0</v>
      </c>
      <c r="I127" s="106">
        <f t="shared" si="4"/>
        <v>100</v>
      </c>
      <c r="J127" s="118">
        <f t="shared" si="5"/>
        <v>46.666666666666664</v>
      </c>
    </row>
    <row r="128" spans="1:10" x14ac:dyDescent="0.25">
      <c r="A128" s="424"/>
      <c r="B128" s="385"/>
      <c r="C128" s="422"/>
      <c r="D128" s="175" t="s">
        <v>34</v>
      </c>
      <c r="E128" s="51">
        <v>2800</v>
      </c>
      <c r="G128" s="105">
        <v>2800</v>
      </c>
      <c r="H128" s="105">
        <f t="shared" si="3"/>
        <v>0</v>
      </c>
      <c r="I128" s="106">
        <f t="shared" si="4"/>
        <v>100</v>
      </c>
      <c r="J128" s="118">
        <f t="shared" si="5"/>
        <v>46.666666666666664</v>
      </c>
    </row>
    <row r="129" spans="1:10" x14ac:dyDescent="0.25">
      <c r="A129" s="424"/>
      <c r="B129" s="385"/>
      <c r="C129" s="418"/>
      <c r="D129" s="175" t="s">
        <v>30</v>
      </c>
      <c r="E129" s="51">
        <v>2800</v>
      </c>
      <c r="G129" s="105">
        <v>2800</v>
      </c>
      <c r="H129" s="105">
        <f t="shared" si="3"/>
        <v>0</v>
      </c>
      <c r="I129" s="106">
        <f t="shared" si="4"/>
        <v>100</v>
      </c>
      <c r="J129" s="118">
        <f t="shared" si="5"/>
        <v>46.666666666666664</v>
      </c>
    </row>
    <row r="130" spans="1:10" x14ac:dyDescent="0.25">
      <c r="A130" s="424"/>
      <c r="B130" s="385"/>
      <c r="C130" s="417" t="s">
        <v>594</v>
      </c>
      <c r="D130" s="175" t="s">
        <v>33</v>
      </c>
      <c r="E130" s="51">
        <v>2800</v>
      </c>
      <c r="G130" s="105">
        <v>2800</v>
      </c>
      <c r="H130" s="105">
        <f t="shared" si="3"/>
        <v>0</v>
      </c>
      <c r="I130" s="106">
        <f t="shared" si="4"/>
        <v>100</v>
      </c>
      <c r="J130" s="118">
        <f t="shared" si="5"/>
        <v>46.666666666666664</v>
      </c>
    </row>
    <row r="131" spans="1:10" x14ac:dyDescent="0.25">
      <c r="A131" s="424"/>
      <c r="B131" s="385"/>
      <c r="C131" s="422"/>
      <c r="D131" s="175" t="s">
        <v>34</v>
      </c>
      <c r="E131" s="51">
        <v>2800</v>
      </c>
      <c r="G131" s="105">
        <v>2800</v>
      </c>
      <c r="H131" s="105">
        <f t="shared" si="3"/>
        <v>0</v>
      </c>
      <c r="I131" s="106">
        <f t="shared" si="4"/>
        <v>100</v>
      </c>
      <c r="J131" s="118">
        <f t="shared" si="5"/>
        <v>46.666666666666664</v>
      </c>
    </row>
    <row r="132" spans="1:10" x14ac:dyDescent="0.25">
      <c r="A132" s="424"/>
      <c r="B132" s="385"/>
      <c r="C132" s="418"/>
      <c r="D132" s="175" t="s">
        <v>30</v>
      </c>
      <c r="E132" s="51">
        <v>2800</v>
      </c>
      <c r="G132" s="105">
        <v>2800</v>
      </c>
      <c r="H132" s="105">
        <f t="shared" si="3"/>
        <v>0</v>
      </c>
      <c r="I132" s="106">
        <f t="shared" si="4"/>
        <v>100</v>
      </c>
      <c r="J132" s="118">
        <f t="shared" si="5"/>
        <v>46.666666666666664</v>
      </c>
    </row>
    <row r="133" spans="1:10" x14ac:dyDescent="0.25">
      <c r="A133" s="424"/>
      <c r="B133" s="385"/>
      <c r="C133" s="417" t="s">
        <v>595</v>
      </c>
      <c r="D133" s="175" t="s">
        <v>33</v>
      </c>
      <c r="E133" s="51">
        <v>2800</v>
      </c>
      <c r="G133" s="105">
        <v>2800</v>
      </c>
      <c r="H133" s="105">
        <f t="shared" si="3"/>
        <v>0</v>
      </c>
      <c r="I133" s="106">
        <f t="shared" si="4"/>
        <v>100</v>
      </c>
      <c r="J133" s="118">
        <f t="shared" si="5"/>
        <v>46.666666666666664</v>
      </c>
    </row>
    <row r="134" spans="1:10" x14ac:dyDescent="0.25">
      <c r="A134" s="424"/>
      <c r="B134" s="385"/>
      <c r="C134" s="422"/>
      <c r="D134" s="175" t="s">
        <v>34</v>
      </c>
      <c r="E134" s="51">
        <v>2800</v>
      </c>
      <c r="G134" s="105">
        <v>2800</v>
      </c>
      <c r="H134" s="105">
        <f t="shared" si="3"/>
        <v>0</v>
      </c>
      <c r="I134" s="106">
        <f t="shared" si="4"/>
        <v>100</v>
      </c>
      <c r="J134" s="118">
        <f t="shared" si="5"/>
        <v>46.666666666666664</v>
      </c>
    </row>
    <row r="135" spans="1:10" x14ac:dyDescent="0.25">
      <c r="A135" s="424"/>
      <c r="B135" s="385"/>
      <c r="C135" s="418"/>
      <c r="D135" s="175" t="s">
        <v>30</v>
      </c>
      <c r="E135" s="51">
        <v>2800</v>
      </c>
      <c r="G135" s="105">
        <v>2800</v>
      </c>
      <c r="H135" s="105">
        <f t="shared" si="3"/>
        <v>0</v>
      </c>
      <c r="I135" s="106">
        <f t="shared" si="4"/>
        <v>100</v>
      </c>
      <c r="J135" s="118">
        <f t="shared" si="5"/>
        <v>46.666666666666664</v>
      </c>
    </row>
    <row r="136" spans="1:10" ht="17.45" customHeight="1" x14ac:dyDescent="0.25">
      <c r="A136" s="424"/>
      <c r="B136" s="385"/>
      <c r="C136" s="417" t="s">
        <v>596</v>
      </c>
      <c r="D136" s="175" t="s">
        <v>33</v>
      </c>
      <c r="E136" s="51">
        <v>2800</v>
      </c>
      <c r="G136" s="105">
        <v>2800</v>
      </c>
      <c r="H136" s="105">
        <f t="shared" ref="H136:H267" si="6">E136-G136</f>
        <v>0</v>
      </c>
      <c r="I136" s="106">
        <f t="shared" ref="I136:I267" si="7">IFERROR(E136/G136*100,"-")</f>
        <v>100</v>
      </c>
      <c r="J136" s="118">
        <f t="shared" ref="J136:J267" si="8">E136/60</f>
        <v>46.666666666666664</v>
      </c>
    </row>
    <row r="137" spans="1:10" x14ac:dyDescent="0.25">
      <c r="A137" s="424"/>
      <c r="B137" s="385"/>
      <c r="C137" s="422"/>
      <c r="D137" s="175" t="s">
        <v>34</v>
      </c>
      <c r="E137" s="51">
        <v>2800</v>
      </c>
      <c r="G137" s="105">
        <v>2800</v>
      </c>
      <c r="H137" s="105">
        <f t="shared" si="6"/>
        <v>0</v>
      </c>
      <c r="I137" s="106">
        <f t="shared" si="7"/>
        <v>100</v>
      </c>
      <c r="J137" s="118">
        <f t="shared" si="8"/>
        <v>46.666666666666664</v>
      </c>
    </row>
    <row r="138" spans="1:10" x14ac:dyDescent="0.25">
      <c r="A138" s="424"/>
      <c r="B138" s="385"/>
      <c r="C138" s="418"/>
      <c r="D138" s="175" t="s">
        <v>30</v>
      </c>
      <c r="E138" s="51">
        <v>2800</v>
      </c>
      <c r="G138" s="105">
        <v>2800</v>
      </c>
      <c r="H138" s="105">
        <f t="shared" si="6"/>
        <v>0</v>
      </c>
      <c r="I138" s="106">
        <f t="shared" si="7"/>
        <v>100</v>
      </c>
      <c r="J138" s="118">
        <f t="shared" si="8"/>
        <v>46.666666666666664</v>
      </c>
    </row>
    <row r="139" spans="1:10" ht="17.45" customHeight="1" x14ac:dyDescent="0.25">
      <c r="A139" s="424"/>
      <c r="B139" s="405"/>
      <c r="C139" s="417" t="s">
        <v>597</v>
      </c>
      <c r="D139" s="211" t="s">
        <v>33</v>
      </c>
      <c r="E139" s="51">
        <v>2800</v>
      </c>
      <c r="G139" s="105">
        <v>2800</v>
      </c>
      <c r="H139" s="105">
        <f t="shared" si="6"/>
        <v>0</v>
      </c>
      <c r="I139" s="106">
        <f t="shared" si="7"/>
        <v>100</v>
      </c>
      <c r="J139" s="118">
        <f t="shared" si="8"/>
        <v>46.666666666666664</v>
      </c>
    </row>
    <row r="140" spans="1:10" ht="17.45" customHeight="1" x14ac:dyDescent="0.25">
      <c r="A140" s="424"/>
      <c r="B140" s="405"/>
      <c r="C140" s="422"/>
      <c r="D140" s="211" t="s">
        <v>34</v>
      </c>
      <c r="E140" s="51">
        <v>2800</v>
      </c>
      <c r="G140" s="105">
        <v>2800</v>
      </c>
      <c r="H140" s="105">
        <f t="shared" si="6"/>
        <v>0</v>
      </c>
      <c r="I140" s="106">
        <f t="shared" si="7"/>
        <v>100</v>
      </c>
      <c r="J140" s="118">
        <f t="shared" si="8"/>
        <v>46.666666666666664</v>
      </c>
    </row>
    <row r="141" spans="1:10" x14ac:dyDescent="0.25">
      <c r="A141" s="424"/>
      <c r="B141" s="405"/>
      <c r="C141" s="422"/>
      <c r="D141" s="211" t="s">
        <v>30</v>
      </c>
      <c r="E141" s="51">
        <v>2800</v>
      </c>
      <c r="G141" s="105">
        <v>2800</v>
      </c>
      <c r="H141" s="105">
        <f t="shared" si="6"/>
        <v>0</v>
      </c>
      <c r="I141" s="106">
        <f t="shared" si="7"/>
        <v>100</v>
      </c>
      <c r="J141" s="118">
        <f t="shared" si="8"/>
        <v>46.666666666666664</v>
      </c>
    </row>
    <row r="142" spans="1:10" ht="17.45" customHeight="1" x14ac:dyDescent="0.25">
      <c r="A142" s="424"/>
      <c r="B142" s="385"/>
      <c r="C142" s="417" t="s">
        <v>598</v>
      </c>
      <c r="D142" s="211" t="s">
        <v>33</v>
      </c>
      <c r="E142" s="51">
        <v>2800</v>
      </c>
      <c r="G142" s="105">
        <v>2800</v>
      </c>
      <c r="H142" s="105">
        <f t="shared" si="6"/>
        <v>0</v>
      </c>
      <c r="I142" s="106">
        <f t="shared" si="7"/>
        <v>100</v>
      </c>
      <c r="J142" s="118">
        <f t="shared" si="8"/>
        <v>46.666666666666664</v>
      </c>
    </row>
    <row r="143" spans="1:10" x14ac:dyDescent="0.25">
      <c r="A143" s="424"/>
      <c r="B143" s="385"/>
      <c r="C143" s="422"/>
      <c r="D143" s="211" t="s">
        <v>34</v>
      </c>
      <c r="E143" s="51">
        <v>2800</v>
      </c>
      <c r="G143" s="105">
        <v>2800</v>
      </c>
      <c r="H143" s="105">
        <f t="shared" si="6"/>
        <v>0</v>
      </c>
      <c r="I143" s="106">
        <f>IFERROR(E143/G143*100,"-")</f>
        <v>100</v>
      </c>
      <c r="J143" s="118">
        <f t="shared" si="8"/>
        <v>46.666666666666664</v>
      </c>
    </row>
    <row r="144" spans="1:10" x14ac:dyDescent="0.25">
      <c r="A144" s="424"/>
      <c r="B144" s="385"/>
      <c r="C144" s="418"/>
      <c r="D144" s="175" t="s">
        <v>30</v>
      </c>
      <c r="E144" s="51">
        <v>2800</v>
      </c>
      <c r="G144" s="105">
        <v>2800</v>
      </c>
      <c r="H144" s="105">
        <f t="shared" si="6"/>
        <v>0</v>
      </c>
      <c r="I144" s="106">
        <f t="shared" si="7"/>
        <v>100</v>
      </c>
      <c r="J144" s="118">
        <f>E144/60</f>
        <v>46.666666666666664</v>
      </c>
    </row>
    <row r="145" spans="1:10" x14ac:dyDescent="0.25">
      <c r="A145" s="424"/>
      <c r="B145" s="385"/>
      <c r="C145" s="417" t="s">
        <v>599</v>
      </c>
      <c r="D145" s="211" t="s">
        <v>34</v>
      </c>
      <c r="E145" s="51">
        <v>2800</v>
      </c>
      <c r="G145" s="105">
        <v>2800</v>
      </c>
      <c r="H145" s="105">
        <f t="shared" si="6"/>
        <v>0</v>
      </c>
      <c r="I145" s="106">
        <f t="shared" si="7"/>
        <v>100</v>
      </c>
      <c r="J145" s="118">
        <f t="shared" si="8"/>
        <v>46.666666666666664</v>
      </c>
    </row>
    <row r="146" spans="1:10" x14ac:dyDescent="0.25">
      <c r="A146" s="425"/>
      <c r="B146" s="386"/>
      <c r="C146" s="418"/>
      <c r="D146" s="212" t="s">
        <v>30</v>
      </c>
      <c r="E146" s="51">
        <v>2800</v>
      </c>
      <c r="G146" s="105">
        <v>2800</v>
      </c>
      <c r="H146" s="105">
        <f t="shared" si="6"/>
        <v>0</v>
      </c>
      <c r="I146" s="106">
        <f t="shared" si="7"/>
        <v>100</v>
      </c>
      <c r="J146" s="118">
        <f t="shared" si="8"/>
        <v>46.666666666666664</v>
      </c>
    </row>
    <row r="147" spans="1:10" ht="36" customHeight="1" x14ac:dyDescent="0.25">
      <c r="A147" s="176"/>
      <c r="B147" s="177"/>
      <c r="C147" s="178" t="s">
        <v>35</v>
      </c>
      <c r="D147" s="179"/>
      <c r="E147" s="58"/>
      <c r="G147" s="105"/>
      <c r="H147" s="105"/>
      <c r="I147" s="106"/>
      <c r="J147" s="118"/>
    </row>
    <row r="148" spans="1:10" x14ac:dyDescent="0.25">
      <c r="A148" s="450"/>
      <c r="B148" s="450"/>
      <c r="C148" s="417" t="s">
        <v>477</v>
      </c>
      <c r="D148" s="175" t="s">
        <v>33</v>
      </c>
      <c r="E148" s="51">
        <v>2800</v>
      </c>
      <c r="G148" s="105">
        <v>2800</v>
      </c>
      <c r="H148" s="105">
        <f t="shared" ref="H148:H168" si="9">E148-G148</f>
        <v>0</v>
      </c>
      <c r="I148" s="106">
        <f t="shared" ref="I148:I168" si="10">IFERROR(E148/G148*100,"-")</f>
        <v>100</v>
      </c>
      <c r="J148" s="118">
        <f t="shared" ref="J148:J168" si="11">E148/60</f>
        <v>46.666666666666664</v>
      </c>
    </row>
    <row r="149" spans="1:10" x14ac:dyDescent="0.25">
      <c r="A149" s="450"/>
      <c r="B149" s="450"/>
      <c r="C149" s="422"/>
      <c r="D149" s="175" t="s">
        <v>34</v>
      </c>
      <c r="E149" s="51">
        <v>2800</v>
      </c>
      <c r="G149" s="105">
        <v>2800</v>
      </c>
      <c r="H149" s="105">
        <f t="shared" si="9"/>
        <v>0</v>
      </c>
      <c r="I149" s="106">
        <f t="shared" si="10"/>
        <v>100</v>
      </c>
      <c r="J149" s="118">
        <f t="shared" si="11"/>
        <v>46.666666666666664</v>
      </c>
    </row>
    <row r="150" spans="1:10" ht="17.45" customHeight="1" x14ac:dyDescent="0.25">
      <c r="A150" s="450"/>
      <c r="B150" s="450"/>
      <c r="C150" s="417" t="s">
        <v>476</v>
      </c>
      <c r="D150" s="175" t="s">
        <v>33</v>
      </c>
      <c r="E150" s="51">
        <v>2800</v>
      </c>
      <c r="G150" s="105">
        <v>2800</v>
      </c>
      <c r="H150" s="105">
        <f t="shared" si="9"/>
        <v>0</v>
      </c>
      <c r="I150" s="106">
        <f t="shared" si="10"/>
        <v>100</v>
      </c>
      <c r="J150" s="118">
        <f t="shared" si="11"/>
        <v>46.666666666666664</v>
      </c>
    </row>
    <row r="151" spans="1:10" x14ac:dyDescent="0.25">
      <c r="A151" s="450"/>
      <c r="B151" s="450"/>
      <c r="C151" s="422"/>
      <c r="D151" s="175" t="s">
        <v>34</v>
      </c>
      <c r="E151" s="51">
        <v>2800</v>
      </c>
      <c r="G151" s="105">
        <v>2800</v>
      </c>
      <c r="H151" s="105">
        <f t="shared" si="9"/>
        <v>0</v>
      </c>
      <c r="I151" s="106">
        <f t="shared" si="10"/>
        <v>100</v>
      </c>
      <c r="J151" s="118">
        <f t="shared" si="11"/>
        <v>46.666666666666664</v>
      </c>
    </row>
    <row r="152" spans="1:10" x14ac:dyDescent="0.25">
      <c r="A152" s="450"/>
      <c r="B152" s="450"/>
      <c r="C152" s="417" t="s">
        <v>453</v>
      </c>
      <c r="D152" s="175" t="s">
        <v>33</v>
      </c>
      <c r="E152" s="51">
        <v>2800</v>
      </c>
      <c r="G152" s="105">
        <v>2800</v>
      </c>
      <c r="H152" s="105">
        <f t="shared" si="9"/>
        <v>0</v>
      </c>
      <c r="I152" s="106">
        <f t="shared" si="10"/>
        <v>100</v>
      </c>
      <c r="J152" s="118">
        <f t="shared" si="11"/>
        <v>46.666666666666664</v>
      </c>
    </row>
    <row r="153" spans="1:10" x14ac:dyDescent="0.25">
      <c r="A153" s="450"/>
      <c r="B153" s="450"/>
      <c r="C153" s="422"/>
      <c r="D153" s="175" t="s">
        <v>34</v>
      </c>
      <c r="E153" s="51">
        <v>2800</v>
      </c>
      <c r="G153" s="105">
        <v>2800</v>
      </c>
      <c r="H153" s="105">
        <f t="shared" si="9"/>
        <v>0</v>
      </c>
      <c r="I153" s="106">
        <f t="shared" si="10"/>
        <v>100</v>
      </c>
      <c r="J153" s="118">
        <f t="shared" si="11"/>
        <v>46.666666666666664</v>
      </c>
    </row>
    <row r="154" spans="1:10" ht="17.45" customHeight="1" x14ac:dyDescent="0.25">
      <c r="A154" s="450"/>
      <c r="B154" s="450"/>
      <c r="C154" s="417" t="s">
        <v>452</v>
      </c>
      <c r="D154" s="175" t="s">
        <v>33</v>
      </c>
      <c r="E154" s="51">
        <v>2800</v>
      </c>
      <c r="G154" s="105">
        <v>2800</v>
      </c>
      <c r="H154" s="105">
        <f t="shared" si="9"/>
        <v>0</v>
      </c>
      <c r="I154" s="106">
        <f t="shared" si="10"/>
        <v>100</v>
      </c>
      <c r="J154" s="118">
        <f t="shared" si="11"/>
        <v>46.666666666666664</v>
      </c>
    </row>
    <row r="155" spans="1:10" x14ac:dyDescent="0.25">
      <c r="A155" s="450"/>
      <c r="B155" s="450"/>
      <c r="C155" s="422"/>
      <c r="D155" s="175" t="s">
        <v>34</v>
      </c>
      <c r="E155" s="51">
        <v>2800</v>
      </c>
      <c r="G155" s="105">
        <v>2800</v>
      </c>
      <c r="H155" s="105">
        <f t="shared" si="9"/>
        <v>0</v>
      </c>
      <c r="I155" s="106">
        <f t="shared" si="10"/>
        <v>100</v>
      </c>
      <c r="J155" s="118">
        <f t="shared" si="11"/>
        <v>46.666666666666664</v>
      </c>
    </row>
    <row r="156" spans="1:10" x14ac:dyDescent="0.25">
      <c r="A156" s="450"/>
      <c r="B156" s="450"/>
      <c r="C156" s="417" t="s">
        <v>473</v>
      </c>
      <c r="D156" s="175" t="s">
        <v>33</v>
      </c>
      <c r="E156" s="51">
        <v>2800</v>
      </c>
      <c r="G156" s="105">
        <v>2800</v>
      </c>
      <c r="H156" s="105">
        <f t="shared" si="9"/>
        <v>0</v>
      </c>
      <c r="I156" s="106">
        <f t="shared" si="10"/>
        <v>100</v>
      </c>
      <c r="J156" s="118">
        <f t="shared" si="11"/>
        <v>46.666666666666664</v>
      </c>
    </row>
    <row r="157" spans="1:10" x14ac:dyDescent="0.25">
      <c r="A157" s="450"/>
      <c r="B157" s="450"/>
      <c r="C157" s="422"/>
      <c r="D157" s="175" t="s">
        <v>34</v>
      </c>
      <c r="E157" s="51">
        <v>2800</v>
      </c>
      <c r="G157" s="105">
        <v>2800</v>
      </c>
      <c r="H157" s="105">
        <f t="shared" si="9"/>
        <v>0</v>
      </c>
      <c r="I157" s="106">
        <f t="shared" si="10"/>
        <v>100</v>
      </c>
      <c r="J157" s="118">
        <f t="shared" si="11"/>
        <v>46.666666666666664</v>
      </c>
    </row>
    <row r="158" spans="1:10" ht="17.45" customHeight="1" x14ac:dyDescent="0.25">
      <c r="A158" s="450"/>
      <c r="B158" s="450"/>
      <c r="C158" s="417" t="s">
        <v>472</v>
      </c>
      <c r="D158" s="175" t="s">
        <v>33</v>
      </c>
      <c r="E158" s="51">
        <v>2800</v>
      </c>
      <c r="G158" s="105">
        <v>2800</v>
      </c>
      <c r="H158" s="105">
        <f t="shared" si="9"/>
        <v>0</v>
      </c>
      <c r="I158" s="106">
        <f t="shared" si="10"/>
        <v>100</v>
      </c>
      <c r="J158" s="118">
        <f t="shared" si="11"/>
        <v>46.666666666666664</v>
      </c>
    </row>
    <row r="159" spans="1:10" x14ac:dyDescent="0.25">
      <c r="A159" s="450"/>
      <c r="B159" s="450"/>
      <c r="C159" s="422"/>
      <c r="D159" s="175" t="s">
        <v>34</v>
      </c>
      <c r="E159" s="51">
        <v>2800</v>
      </c>
      <c r="G159" s="105">
        <v>2800</v>
      </c>
      <c r="H159" s="105">
        <f t="shared" si="9"/>
        <v>0</v>
      </c>
      <c r="I159" s="106">
        <f t="shared" si="10"/>
        <v>100</v>
      </c>
      <c r="J159" s="118">
        <f t="shared" si="11"/>
        <v>46.666666666666664</v>
      </c>
    </row>
    <row r="160" spans="1:10" ht="17.45" customHeight="1" x14ac:dyDescent="0.25">
      <c r="A160" s="450"/>
      <c r="B160" s="450"/>
      <c r="C160" s="417" t="s">
        <v>446</v>
      </c>
      <c r="D160" s="175" t="s">
        <v>33</v>
      </c>
      <c r="E160" s="51">
        <v>2800</v>
      </c>
      <c r="G160" s="105">
        <v>2800</v>
      </c>
      <c r="H160" s="105">
        <f t="shared" si="9"/>
        <v>0</v>
      </c>
      <c r="I160" s="106">
        <f t="shared" si="10"/>
        <v>100</v>
      </c>
      <c r="J160" s="118">
        <f t="shared" si="11"/>
        <v>46.666666666666664</v>
      </c>
    </row>
    <row r="161" spans="1:10" x14ac:dyDescent="0.25">
      <c r="A161" s="450"/>
      <c r="B161" s="450"/>
      <c r="C161" s="422"/>
      <c r="D161" s="175" t="s">
        <v>34</v>
      </c>
      <c r="E161" s="51">
        <v>2800</v>
      </c>
      <c r="G161" s="105">
        <v>2800</v>
      </c>
      <c r="H161" s="105">
        <f t="shared" si="9"/>
        <v>0</v>
      </c>
      <c r="I161" s="106">
        <f t="shared" si="10"/>
        <v>100</v>
      </c>
      <c r="J161" s="118">
        <f t="shared" si="11"/>
        <v>46.666666666666664</v>
      </c>
    </row>
    <row r="162" spans="1:10" x14ac:dyDescent="0.25">
      <c r="A162" s="450"/>
      <c r="B162" s="450"/>
      <c r="C162" s="417" t="s">
        <v>432</v>
      </c>
      <c r="D162" s="175" t="s">
        <v>33</v>
      </c>
      <c r="E162" s="51">
        <v>2800</v>
      </c>
      <c r="G162" s="105">
        <v>2800</v>
      </c>
      <c r="H162" s="105">
        <f t="shared" si="9"/>
        <v>0</v>
      </c>
      <c r="I162" s="106">
        <f t="shared" si="10"/>
        <v>100</v>
      </c>
      <c r="J162" s="118">
        <f t="shared" si="11"/>
        <v>46.666666666666664</v>
      </c>
    </row>
    <row r="163" spans="1:10" x14ac:dyDescent="0.25">
      <c r="A163" s="450"/>
      <c r="B163" s="450"/>
      <c r="C163" s="422"/>
      <c r="D163" s="175" t="s">
        <v>34</v>
      </c>
      <c r="E163" s="51">
        <v>2800</v>
      </c>
      <c r="G163" s="105">
        <v>2800</v>
      </c>
      <c r="H163" s="105">
        <f t="shared" si="9"/>
        <v>0</v>
      </c>
      <c r="I163" s="106">
        <f t="shared" si="10"/>
        <v>100</v>
      </c>
      <c r="J163" s="118">
        <f t="shared" si="11"/>
        <v>46.666666666666664</v>
      </c>
    </row>
    <row r="164" spans="1:10" x14ac:dyDescent="0.25">
      <c r="A164" s="450"/>
      <c r="B164" s="450"/>
      <c r="C164" s="417" t="s">
        <v>673</v>
      </c>
      <c r="D164" s="211" t="s">
        <v>33</v>
      </c>
      <c r="E164" s="51">
        <v>2800</v>
      </c>
      <c r="G164" s="105"/>
      <c r="H164" s="105">
        <f>E164-G164</f>
        <v>2800</v>
      </c>
      <c r="I164" s="106" t="str">
        <f>IFERROR(E164/G164*100,"-")</f>
        <v>-</v>
      </c>
      <c r="J164" s="118">
        <f>E164/60</f>
        <v>46.666666666666664</v>
      </c>
    </row>
    <row r="165" spans="1:10" x14ac:dyDescent="0.25">
      <c r="A165" s="450"/>
      <c r="B165" s="450"/>
      <c r="C165" s="422"/>
      <c r="D165" s="211" t="s">
        <v>34</v>
      </c>
      <c r="E165" s="51">
        <v>2800</v>
      </c>
      <c r="G165" s="105"/>
      <c r="H165" s="105">
        <f>E165-G165</f>
        <v>2800</v>
      </c>
      <c r="I165" s="106" t="str">
        <f>IFERROR(E165/G165*100,"-")</f>
        <v>-</v>
      </c>
      <c r="J165" s="118">
        <f>E165/60</f>
        <v>46.666666666666664</v>
      </c>
    </row>
    <row r="166" spans="1:10" x14ac:dyDescent="0.25">
      <c r="A166" s="450"/>
      <c r="B166" s="450"/>
      <c r="C166" s="369" t="s">
        <v>695</v>
      </c>
      <c r="D166" s="211" t="s">
        <v>34</v>
      </c>
      <c r="E166" s="51">
        <v>2800</v>
      </c>
      <c r="G166" s="105">
        <v>2800</v>
      </c>
      <c r="H166" s="105">
        <f>E166-G166</f>
        <v>0</v>
      </c>
      <c r="I166" s="106">
        <f>IFERROR(E166/G166*100,"-")</f>
        <v>100</v>
      </c>
      <c r="J166" s="118">
        <f>E166/60</f>
        <v>46.666666666666664</v>
      </c>
    </row>
    <row r="167" spans="1:10" ht="17.45" customHeight="1" x14ac:dyDescent="0.25">
      <c r="A167" s="450"/>
      <c r="B167" s="450"/>
      <c r="C167" s="417" t="s">
        <v>439</v>
      </c>
      <c r="D167" s="175" t="s">
        <v>33</v>
      </c>
      <c r="E167" s="51">
        <v>2800</v>
      </c>
      <c r="G167" s="105">
        <v>2800</v>
      </c>
      <c r="H167" s="105">
        <f t="shared" si="9"/>
        <v>0</v>
      </c>
      <c r="I167" s="106">
        <f t="shared" si="10"/>
        <v>100</v>
      </c>
      <c r="J167" s="118">
        <f t="shared" si="11"/>
        <v>46.666666666666664</v>
      </c>
    </row>
    <row r="168" spans="1:10" ht="17.45" customHeight="1" x14ac:dyDescent="0.25">
      <c r="A168" s="450"/>
      <c r="B168" s="450"/>
      <c r="C168" s="418"/>
      <c r="D168" s="175" t="s">
        <v>34</v>
      </c>
      <c r="E168" s="51">
        <v>2800</v>
      </c>
      <c r="G168" s="105">
        <v>2800</v>
      </c>
      <c r="H168" s="105">
        <f t="shared" si="9"/>
        <v>0</v>
      </c>
      <c r="I168" s="106">
        <f t="shared" si="10"/>
        <v>100</v>
      </c>
      <c r="J168" s="118">
        <f t="shared" si="11"/>
        <v>46.666666666666664</v>
      </c>
    </row>
    <row r="169" spans="1:10" ht="17.45" customHeight="1" x14ac:dyDescent="0.25">
      <c r="A169" s="450"/>
      <c r="B169" s="450"/>
      <c r="C169" s="417" t="s">
        <v>490</v>
      </c>
      <c r="D169" s="175" t="s">
        <v>33</v>
      </c>
      <c r="E169" s="51">
        <v>2800</v>
      </c>
      <c r="G169" s="105">
        <v>2800</v>
      </c>
      <c r="H169" s="105">
        <f t="shared" si="6"/>
        <v>0</v>
      </c>
      <c r="I169" s="106">
        <f t="shared" si="7"/>
        <v>100</v>
      </c>
      <c r="J169" s="118">
        <f t="shared" si="8"/>
        <v>46.666666666666664</v>
      </c>
    </row>
    <row r="170" spans="1:10" x14ac:dyDescent="0.25">
      <c r="A170" s="450"/>
      <c r="B170" s="450"/>
      <c r="C170" s="422"/>
      <c r="D170" s="175" t="s">
        <v>34</v>
      </c>
      <c r="E170" s="51">
        <v>2800</v>
      </c>
      <c r="G170" s="105">
        <v>2800</v>
      </c>
      <c r="H170" s="105">
        <f t="shared" si="6"/>
        <v>0</v>
      </c>
      <c r="I170" s="106">
        <f t="shared" si="7"/>
        <v>100</v>
      </c>
      <c r="J170" s="118">
        <f t="shared" si="8"/>
        <v>46.666666666666664</v>
      </c>
    </row>
    <row r="171" spans="1:10" x14ac:dyDescent="0.25">
      <c r="A171" s="450"/>
      <c r="B171" s="450"/>
      <c r="C171" s="483" t="s">
        <v>423</v>
      </c>
      <c r="D171" s="233" t="s">
        <v>33</v>
      </c>
      <c r="E171" s="51">
        <v>2800</v>
      </c>
      <c r="G171" s="125">
        <v>2800</v>
      </c>
      <c r="H171" s="125">
        <f t="shared" si="6"/>
        <v>0</v>
      </c>
      <c r="I171" s="126">
        <f t="shared" si="7"/>
        <v>100</v>
      </c>
      <c r="J171" s="118">
        <f t="shared" si="8"/>
        <v>46.666666666666664</v>
      </c>
    </row>
    <row r="172" spans="1:10" x14ac:dyDescent="0.25">
      <c r="A172" s="450"/>
      <c r="B172" s="450"/>
      <c r="C172" s="483"/>
      <c r="D172" s="233" t="s">
        <v>34</v>
      </c>
      <c r="E172" s="51">
        <v>2800</v>
      </c>
      <c r="G172" s="125">
        <v>2800</v>
      </c>
      <c r="H172" s="125">
        <f t="shared" si="6"/>
        <v>0</v>
      </c>
      <c r="I172" s="126">
        <f t="shared" si="7"/>
        <v>100</v>
      </c>
      <c r="J172" s="118">
        <f t="shared" si="8"/>
        <v>46.666666666666664</v>
      </c>
    </row>
    <row r="173" spans="1:10" x14ac:dyDescent="0.25">
      <c r="A173" s="450"/>
      <c r="B173" s="450"/>
      <c r="C173" s="417" t="s">
        <v>429</v>
      </c>
      <c r="D173" s="175" t="s">
        <v>33</v>
      </c>
      <c r="E173" s="51">
        <v>2800</v>
      </c>
      <c r="G173" s="105">
        <v>2800</v>
      </c>
      <c r="H173" s="105">
        <f t="shared" si="6"/>
        <v>0</v>
      </c>
      <c r="I173" s="106">
        <f t="shared" si="7"/>
        <v>100</v>
      </c>
      <c r="J173" s="118">
        <f t="shared" si="8"/>
        <v>46.666666666666664</v>
      </c>
    </row>
    <row r="174" spans="1:10" x14ac:dyDescent="0.25">
      <c r="A174" s="450"/>
      <c r="B174" s="450"/>
      <c r="C174" s="418"/>
      <c r="D174" s="175" t="s">
        <v>34</v>
      </c>
      <c r="E174" s="51">
        <v>2800</v>
      </c>
      <c r="G174" s="105">
        <v>2800</v>
      </c>
      <c r="H174" s="105">
        <f t="shared" si="6"/>
        <v>0</v>
      </c>
      <c r="I174" s="106">
        <f t="shared" si="7"/>
        <v>100</v>
      </c>
      <c r="J174" s="118">
        <f t="shared" si="8"/>
        <v>46.666666666666664</v>
      </c>
    </row>
    <row r="175" spans="1:10" ht="17.45" customHeight="1" x14ac:dyDescent="0.25">
      <c r="A175" s="450"/>
      <c r="B175" s="450"/>
      <c r="C175" s="417" t="s">
        <v>465</v>
      </c>
      <c r="D175" s="175" t="s">
        <v>33</v>
      </c>
      <c r="E175" s="51">
        <v>2800</v>
      </c>
      <c r="G175" s="105">
        <v>2800</v>
      </c>
      <c r="H175" s="105">
        <f t="shared" si="6"/>
        <v>0</v>
      </c>
      <c r="I175" s="106">
        <f t="shared" si="7"/>
        <v>100</v>
      </c>
      <c r="J175" s="118">
        <f t="shared" si="8"/>
        <v>46.666666666666664</v>
      </c>
    </row>
    <row r="176" spans="1:10" ht="17.45" customHeight="1" x14ac:dyDescent="0.25">
      <c r="A176" s="450"/>
      <c r="B176" s="450"/>
      <c r="C176" s="418"/>
      <c r="D176" s="175" t="s">
        <v>34</v>
      </c>
      <c r="E176" s="51">
        <v>2800</v>
      </c>
      <c r="G176" s="105">
        <v>2800</v>
      </c>
      <c r="H176" s="105">
        <f t="shared" si="6"/>
        <v>0</v>
      </c>
      <c r="I176" s="106">
        <f t="shared" si="7"/>
        <v>100</v>
      </c>
      <c r="J176" s="118">
        <f t="shared" si="8"/>
        <v>46.666666666666664</v>
      </c>
    </row>
    <row r="177" spans="1:10" ht="17.45" customHeight="1" x14ac:dyDescent="0.25">
      <c r="A177" s="450"/>
      <c r="B177" s="450"/>
      <c r="C177" s="417" t="s">
        <v>428</v>
      </c>
      <c r="D177" s="175" t="s">
        <v>33</v>
      </c>
      <c r="E177" s="51">
        <v>2800</v>
      </c>
      <c r="G177" s="105">
        <v>2800</v>
      </c>
      <c r="H177" s="105">
        <f t="shared" si="6"/>
        <v>0</v>
      </c>
      <c r="I177" s="106">
        <f t="shared" si="7"/>
        <v>100</v>
      </c>
      <c r="J177" s="118">
        <f t="shared" si="8"/>
        <v>46.666666666666664</v>
      </c>
    </row>
    <row r="178" spans="1:10" ht="17.45" customHeight="1" x14ac:dyDescent="0.25">
      <c r="A178" s="450"/>
      <c r="B178" s="450"/>
      <c r="C178" s="418"/>
      <c r="D178" s="175" t="s">
        <v>34</v>
      </c>
      <c r="E178" s="51">
        <v>2800</v>
      </c>
      <c r="G178" s="105">
        <v>2800</v>
      </c>
      <c r="H178" s="105">
        <f t="shared" si="6"/>
        <v>0</v>
      </c>
      <c r="I178" s="106">
        <f t="shared" si="7"/>
        <v>100</v>
      </c>
      <c r="J178" s="118">
        <f t="shared" si="8"/>
        <v>46.666666666666664</v>
      </c>
    </row>
    <row r="179" spans="1:10" ht="17.45" customHeight="1" x14ac:dyDescent="0.25">
      <c r="A179" s="450"/>
      <c r="B179" s="450"/>
      <c r="C179" s="417" t="s">
        <v>451</v>
      </c>
      <c r="D179" s="175" t="s">
        <v>33</v>
      </c>
      <c r="E179" s="51">
        <v>2800</v>
      </c>
      <c r="G179" s="105">
        <v>2800</v>
      </c>
      <c r="H179" s="105">
        <f t="shared" si="6"/>
        <v>0</v>
      </c>
      <c r="I179" s="106">
        <f t="shared" si="7"/>
        <v>100</v>
      </c>
      <c r="J179" s="118">
        <f t="shared" si="8"/>
        <v>46.666666666666664</v>
      </c>
    </row>
    <row r="180" spans="1:10" x14ac:dyDescent="0.25">
      <c r="A180" s="450"/>
      <c r="B180" s="450"/>
      <c r="C180" s="422"/>
      <c r="D180" s="175" t="s">
        <v>34</v>
      </c>
      <c r="E180" s="51">
        <v>2800</v>
      </c>
      <c r="G180" s="105">
        <v>2800</v>
      </c>
      <c r="H180" s="105">
        <f t="shared" si="6"/>
        <v>0</v>
      </c>
      <c r="I180" s="106">
        <f t="shared" si="7"/>
        <v>100</v>
      </c>
      <c r="J180" s="118">
        <f t="shared" si="8"/>
        <v>46.666666666666664</v>
      </c>
    </row>
    <row r="181" spans="1:10" ht="17.45" customHeight="1" x14ac:dyDescent="0.25">
      <c r="A181" s="450"/>
      <c r="B181" s="450"/>
      <c r="C181" s="417" t="s">
        <v>450</v>
      </c>
      <c r="D181" s="175" t="s">
        <v>33</v>
      </c>
      <c r="E181" s="51">
        <v>2800</v>
      </c>
      <c r="G181" s="105">
        <v>2800</v>
      </c>
      <c r="H181" s="105">
        <f t="shared" si="6"/>
        <v>0</v>
      </c>
      <c r="I181" s="106">
        <f t="shared" si="7"/>
        <v>100</v>
      </c>
      <c r="J181" s="118">
        <f t="shared" si="8"/>
        <v>46.666666666666664</v>
      </c>
    </row>
    <row r="182" spans="1:10" x14ac:dyDescent="0.25">
      <c r="A182" s="450"/>
      <c r="B182" s="450"/>
      <c r="C182" s="422"/>
      <c r="D182" s="175" t="s">
        <v>34</v>
      </c>
      <c r="E182" s="51">
        <v>2800</v>
      </c>
      <c r="G182" s="105">
        <v>2800</v>
      </c>
      <c r="H182" s="105">
        <f t="shared" si="6"/>
        <v>0</v>
      </c>
      <c r="I182" s="106">
        <f t="shared" si="7"/>
        <v>100</v>
      </c>
      <c r="J182" s="118">
        <f t="shared" si="8"/>
        <v>46.666666666666664</v>
      </c>
    </row>
    <row r="183" spans="1:10" ht="17.45" customHeight="1" x14ac:dyDescent="0.25">
      <c r="A183" s="450"/>
      <c r="B183" s="450"/>
      <c r="C183" s="504" t="s">
        <v>424</v>
      </c>
      <c r="D183" s="175" t="s">
        <v>33</v>
      </c>
      <c r="E183" s="51">
        <v>2800</v>
      </c>
      <c r="G183" s="105">
        <v>2800</v>
      </c>
      <c r="H183" s="105">
        <f t="shared" si="6"/>
        <v>0</v>
      </c>
      <c r="I183" s="106">
        <f t="shared" si="7"/>
        <v>100</v>
      </c>
      <c r="J183" s="118">
        <f t="shared" si="8"/>
        <v>46.666666666666664</v>
      </c>
    </row>
    <row r="184" spans="1:10" x14ac:dyDescent="0.25">
      <c r="A184" s="450"/>
      <c r="B184" s="450"/>
      <c r="C184" s="504"/>
      <c r="D184" s="175" t="s">
        <v>34</v>
      </c>
      <c r="E184" s="51">
        <v>2800</v>
      </c>
      <c r="G184" s="105">
        <v>2800</v>
      </c>
      <c r="H184" s="105">
        <f t="shared" si="6"/>
        <v>0</v>
      </c>
      <c r="I184" s="106">
        <f t="shared" si="7"/>
        <v>100</v>
      </c>
      <c r="J184" s="118">
        <f t="shared" si="8"/>
        <v>46.666666666666664</v>
      </c>
    </row>
    <row r="185" spans="1:10" x14ac:dyDescent="0.25">
      <c r="A185" s="450"/>
      <c r="B185" s="450"/>
      <c r="C185" s="417" t="s">
        <v>489</v>
      </c>
      <c r="D185" s="175" t="s">
        <v>33</v>
      </c>
      <c r="E185" s="51">
        <v>2800</v>
      </c>
      <c r="G185" s="105">
        <v>2800</v>
      </c>
      <c r="H185" s="105">
        <f t="shared" si="6"/>
        <v>0</v>
      </c>
      <c r="I185" s="106">
        <f t="shared" si="7"/>
        <v>100</v>
      </c>
      <c r="J185" s="118">
        <f t="shared" si="8"/>
        <v>46.666666666666664</v>
      </c>
    </row>
    <row r="186" spans="1:10" x14ac:dyDescent="0.25">
      <c r="A186" s="450"/>
      <c r="B186" s="450"/>
      <c r="C186" s="422"/>
      <c r="D186" s="175" t="s">
        <v>34</v>
      </c>
      <c r="E186" s="51">
        <v>2800</v>
      </c>
      <c r="G186" s="105">
        <v>2800</v>
      </c>
      <c r="H186" s="105">
        <f t="shared" si="6"/>
        <v>0</v>
      </c>
      <c r="I186" s="106">
        <f t="shared" si="7"/>
        <v>100</v>
      </c>
      <c r="J186" s="118">
        <f t="shared" si="8"/>
        <v>46.666666666666664</v>
      </c>
    </row>
    <row r="187" spans="1:10" ht="17.45" customHeight="1" x14ac:dyDescent="0.25">
      <c r="A187" s="450"/>
      <c r="B187" s="450"/>
      <c r="C187" s="417" t="s">
        <v>464</v>
      </c>
      <c r="D187" s="175" t="s">
        <v>33</v>
      </c>
      <c r="E187" s="51">
        <v>2800</v>
      </c>
      <c r="G187" s="105">
        <v>2800</v>
      </c>
      <c r="H187" s="105">
        <f t="shared" si="6"/>
        <v>0</v>
      </c>
      <c r="I187" s="106">
        <f t="shared" si="7"/>
        <v>100</v>
      </c>
      <c r="J187" s="118">
        <f t="shared" si="8"/>
        <v>46.666666666666664</v>
      </c>
    </row>
    <row r="188" spans="1:10" ht="17.45" customHeight="1" x14ac:dyDescent="0.25">
      <c r="A188" s="450"/>
      <c r="B188" s="450"/>
      <c r="C188" s="418"/>
      <c r="D188" s="175" t="s">
        <v>34</v>
      </c>
      <c r="E188" s="51">
        <v>2800</v>
      </c>
      <c r="G188" s="105">
        <v>2800</v>
      </c>
      <c r="H188" s="105">
        <f t="shared" si="6"/>
        <v>0</v>
      </c>
      <c r="I188" s="106">
        <f t="shared" si="7"/>
        <v>100</v>
      </c>
      <c r="J188" s="118">
        <f t="shared" si="8"/>
        <v>46.666666666666664</v>
      </c>
    </row>
    <row r="189" spans="1:10" x14ac:dyDescent="0.25">
      <c r="A189" s="450"/>
      <c r="B189" s="450"/>
      <c r="C189" s="417" t="s">
        <v>488</v>
      </c>
      <c r="D189" s="175" t="s">
        <v>33</v>
      </c>
      <c r="E189" s="51">
        <v>2800</v>
      </c>
      <c r="G189" s="105">
        <v>2800</v>
      </c>
      <c r="H189" s="105">
        <f t="shared" si="6"/>
        <v>0</v>
      </c>
      <c r="I189" s="106">
        <f t="shared" si="7"/>
        <v>100</v>
      </c>
      <c r="J189" s="118">
        <f t="shared" si="8"/>
        <v>46.666666666666664</v>
      </c>
    </row>
    <row r="190" spans="1:10" x14ac:dyDescent="0.25">
      <c r="A190" s="450"/>
      <c r="B190" s="450"/>
      <c r="C190" s="422"/>
      <c r="D190" s="175" t="s">
        <v>34</v>
      </c>
      <c r="E190" s="51">
        <v>2800</v>
      </c>
      <c r="G190" s="105">
        <v>2800</v>
      </c>
      <c r="H190" s="105">
        <f t="shared" si="6"/>
        <v>0</v>
      </c>
      <c r="I190" s="106">
        <f t="shared" si="7"/>
        <v>100</v>
      </c>
      <c r="J190" s="118">
        <f t="shared" si="8"/>
        <v>46.666666666666664</v>
      </c>
    </row>
    <row r="191" spans="1:10" ht="17.45" customHeight="1" x14ac:dyDescent="0.25">
      <c r="A191" s="450"/>
      <c r="B191" s="450"/>
      <c r="C191" s="417" t="s">
        <v>445</v>
      </c>
      <c r="D191" s="175" t="s">
        <v>33</v>
      </c>
      <c r="E191" s="51">
        <v>2800</v>
      </c>
      <c r="G191" s="105">
        <v>2800</v>
      </c>
      <c r="H191" s="105">
        <f t="shared" si="6"/>
        <v>0</v>
      </c>
      <c r="I191" s="106">
        <f t="shared" si="7"/>
        <v>100</v>
      </c>
      <c r="J191" s="118">
        <f t="shared" si="8"/>
        <v>46.666666666666664</v>
      </c>
    </row>
    <row r="192" spans="1:10" x14ac:dyDescent="0.25">
      <c r="A192" s="450"/>
      <c r="B192" s="450"/>
      <c r="C192" s="422"/>
      <c r="D192" s="175" t="s">
        <v>34</v>
      </c>
      <c r="E192" s="51">
        <v>2800</v>
      </c>
      <c r="G192" s="105">
        <v>2800</v>
      </c>
      <c r="H192" s="105">
        <f t="shared" si="6"/>
        <v>0</v>
      </c>
      <c r="I192" s="106">
        <f t="shared" si="7"/>
        <v>100</v>
      </c>
      <c r="J192" s="118">
        <f t="shared" si="8"/>
        <v>46.666666666666664</v>
      </c>
    </row>
    <row r="193" spans="1:10" ht="17.45" customHeight="1" x14ac:dyDescent="0.25">
      <c r="A193" s="450"/>
      <c r="B193" s="450"/>
      <c r="C193" s="417" t="s">
        <v>469</v>
      </c>
      <c r="D193" s="175" t="s">
        <v>33</v>
      </c>
      <c r="E193" s="51">
        <v>2800</v>
      </c>
      <c r="G193" s="105">
        <v>2800</v>
      </c>
      <c r="H193" s="105">
        <f t="shared" ref="H193:H230" si="12">E193-G193</f>
        <v>0</v>
      </c>
      <c r="I193" s="106">
        <f t="shared" ref="I193:I230" si="13">IFERROR(E193/G193*100,"-")</f>
        <v>100</v>
      </c>
      <c r="J193" s="118">
        <f t="shared" ref="J193:J230" si="14">E193/60</f>
        <v>46.666666666666664</v>
      </c>
    </row>
    <row r="194" spans="1:10" ht="17.45" customHeight="1" x14ac:dyDescent="0.25">
      <c r="A194" s="450"/>
      <c r="B194" s="450"/>
      <c r="C194" s="418"/>
      <c r="D194" s="175" t="s">
        <v>34</v>
      </c>
      <c r="E194" s="51">
        <v>2800</v>
      </c>
      <c r="G194" s="105">
        <v>2800</v>
      </c>
      <c r="H194" s="105">
        <f t="shared" si="12"/>
        <v>0</v>
      </c>
      <c r="I194" s="106">
        <f t="shared" si="13"/>
        <v>100</v>
      </c>
      <c r="J194" s="118">
        <f t="shared" si="14"/>
        <v>46.666666666666664</v>
      </c>
    </row>
    <row r="195" spans="1:10" x14ac:dyDescent="0.25">
      <c r="A195" s="450"/>
      <c r="B195" s="450"/>
      <c r="C195" s="417" t="s">
        <v>448</v>
      </c>
      <c r="D195" s="175" t="s">
        <v>33</v>
      </c>
      <c r="E195" s="51">
        <v>2800</v>
      </c>
      <c r="G195" s="105">
        <v>2800</v>
      </c>
      <c r="H195" s="105">
        <f t="shared" si="12"/>
        <v>0</v>
      </c>
      <c r="I195" s="106">
        <f t="shared" si="13"/>
        <v>100</v>
      </c>
      <c r="J195" s="118">
        <f t="shared" si="14"/>
        <v>46.666666666666664</v>
      </c>
    </row>
    <row r="196" spans="1:10" x14ac:dyDescent="0.25">
      <c r="A196" s="450"/>
      <c r="B196" s="450"/>
      <c r="C196" s="422"/>
      <c r="D196" s="175" t="s">
        <v>34</v>
      </c>
      <c r="E196" s="51">
        <v>2800</v>
      </c>
      <c r="G196" s="105">
        <v>2800</v>
      </c>
      <c r="H196" s="105">
        <f t="shared" si="12"/>
        <v>0</v>
      </c>
      <c r="I196" s="106">
        <f t="shared" si="13"/>
        <v>100</v>
      </c>
      <c r="J196" s="118">
        <f t="shared" si="14"/>
        <v>46.666666666666664</v>
      </c>
    </row>
    <row r="197" spans="1:10" x14ac:dyDescent="0.25">
      <c r="A197" s="450"/>
      <c r="B197" s="450"/>
      <c r="C197" s="369" t="s">
        <v>697</v>
      </c>
      <c r="D197" s="366" t="s">
        <v>34</v>
      </c>
      <c r="E197" s="147">
        <v>2800</v>
      </c>
      <c r="G197" s="143">
        <v>2800</v>
      </c>
      <c r="H197" s="143">
        <f t="shared" si="12"/>
        <v>0</v>
      </c>
      <c r="I197" s="367">
        <f t="shared" si="13"/>
        <v>100</v>
      </c>
      <c r="J197" s="368">
        <f t="shared" si="14"/>
        <v>46.666666666666664</v>
      </c>
    </row>
    <row r="198" spans="1:10" ht="17.45" customHeight="1" x14ac:dyDescent="0.25">
      <c r="A198" s="450"/>
      <c r="B198" s="450"/>
      <c r="C198" s="417" t="s">
        <v>447</v>
      </c>
      <c r="D198" s="175" t="s">
        <v>33</v>
      </c>
      <c r="E198" s="51">
        <v>2800</v>
      </c>
      <c r="G198" s="105">
        <v>2800</v>
      </c>
      <c r="H198" s="105">
        <f t="shared" si="12"/>
        <v>0</v>
      </c>
      <c r="I198" s="106">
        <f t="shared" si="13"/>
        <v>100</v>
      </c>
      <c r="J198" s="118">
        <f t="shared" si="14"/>
        <v>46.666666666666664</v>
      </c>
    </row>
    <row r="199" spans="1:10" x14ac:dyDescent="0.25">
      <c r="A199" s="450"/>
      <c r="B199" s="450"/>
      <c r="C199" s="422"/>
      <c r="D199" s="175" t="s">
        <v>34</v>
      </c>
      <c r="E199" s="51">
        <v>2800</v>
      </c>
      <c r="G199" s="105">
        <v>2800</v>
      </c>
      <c r="H199" s="105">
        <f t="shared" si="12"/>
        <v>0</v>
      </c>
      <c r="I199" s="106">
        <f t="shared" si="13"/>
        <v>100</v>
      </c>
      <c r="J199" s="118">
        <f t="shared" si="14"/>
        <v>46.666666666666664</v>
      </c>
    </row>
    <row r="200" spans="1:10" ht="17.45" customHeight="1" x14ac:dyDescent="0.25">
      <c r="A200" s="450"/>
      <c r="B200" s="450"/>
      <c r="C200" s="417" t="s">
        <v>467</v>
      </c>
      <c r="D200" s="175" t="s">
        <v>33</v>
      </c>
      <c r="E200" s="51">
        <v>2800</v>
      </c>
      <c r="G200" s="105">
        <v>2800</v>
      </c>
      <c r="H200" s="105">
        <f t="shared" si="12"/>
        <v>0</v>
      </c>
      <c r="I200" s="106">
        <f t="shared" si="13"/>
        <v>100</v>
      </c>
      <c r="J200" s="118">
        <f t="shared" si="14"/>
        <v>46.666666666666664</v>
      </c>
    </row>
    <row r="201" spans="1:10" x14ac:dyDescent="0.25">
      <c r="A201" s="450"/>
      <c r="B201" s="450"/>
      <c r="C201" s="422"/>
      <c r="D201" s="175" t="s">
        <v>34</v>
      </c>
      <c r="E201" s="51">
        <v>2800</v>
      </c>
      <c r="G201" s="105">
        <v>2800</v>
      </c>
      <c r="H201" s="105">
        <f t="shared" si="12"/>
        <v>0</v>
      </c>
      <c r="I201" s="106">
        <f t="shared" si="13"/>
        <v>100</v>
      </c>
      <c r="J201" s="118">
        <f t="shared" si="14"/>
        <v>46.666666666666664</v>
      </c>
    </row>
    <row r="202" spans="1:10" x14ac:dyDescent="0.25">
      <c r="A202" s="450"/>
      <c r="B202" s="450"/>
      <c r="C202" s="417" t="s">
        <v>443</v>
      </c>
      <c r="D202" s="175" t="s">
        <v>33</v>
      </c>
      <c r="E202" s="51">
        <v>2800</v>
      </c>
      <c r="G202" s="105">
        <v>2800</v>
      </c>
      <c r="H202" s="105">
        <f t="shared" si="12"/>
        <v>0</v>
      </c>
      <c r="I202" s="106">
        <f t="shared" si="13"/>
        <v>100</v>
      </c>
      <c r="J202" s="118">
        <f t="shared" si="14"/>
        <v>46.666666666666664</v>
      </c>
    </row>
    <row r="203" spans="1:10" x14ac:dyDescent="0.25">
      <c r="A203" s="450"/>
      <c r="B203" s="450"/>
      <c r="C203" s="418"/>
      <c r="D203" s="175" t="s">
        <v>34</v>
      </c>
      <c r="E203" s="51">
        <v>2800</v>
      </c>
      <c r="G203" s="105">
        <v>2800</v>
      </c>
      <c r="H203" s="105">
        <f t="shared" si="12"/>
        <v>0</v>
      </c>
      <c r="I203" s="106">
        <f t="shared" si="13"/>
        <v>100</v>
      </c>
      <c r="J203" s="118">
        <f t="shared" si="14"/>
        <v>46.666666666666664</v>
      </c>
    </row>
    <row r="204" spans="1:10" ht="17.45" customHeight="1" x14ac:dyDescent="0.25">
      <c r="A204" s="450"/>
      <c r="B204" s="450"/>
      <c r="C204" s="417" t="s">
        <v>442</v>
      </c>
      <c r="D204" s="175" t="s">
        <v>33</v>
      </c>
      <c r="E204" s="51">
        <v>2800</v>
      </c>
      <c r="G204" s="105">
        <v>2800</v>
      </c>
      <c r="H204" s="105">
        <f t="shared" si="12"/>
        <v>0</v>
      </c>
      <c r="I204" s="106">
        <f t="shared" si="13"/>
        <v>100</v>
      </c>
      <c r="J204" s="118">
        <f t="shared" si="14"/>
        <v>46.666666666666664</v>
      </c>
    </row>
    <row r="205" spans="1:10" ht="17.45" customHeight="1" x14ac:dyDescent="0.25">
      <c r="A205" s="450"/>
      <c r="B205" s="450"/>
      <c r="C205" s="418"/>
      <c r="D205" s="175" t="s">
        <v>34</v>
      </c>
      <c r="E205" s="51">
        <v>2800</v>
      </c>
      <c r="G205" s="105">
        <v>2800</v>
      </c>
      <c r="H205" s="105">
        <f t="shared" si="12"/>
        <v>0</v>
      </c>
      <c r="I205" s="106">
        <f t="shared" si="13"/>
        <v>100</v>
      </c>
      <c r="J205" s="118">
        <f t="shared" si="14"/>
        <v>46.666666666666664</v>
      </c>
    </row>
    <row r="206" spans="1:10" ht="17.45" customHeight="1" x14ac:dyDescent="0.25">
      <c r="A206" s="450"/>
      <c r="B206" s="450"/>
      <c r="C206" s="417" t="s">
        <v>438</v>
      </c>
      <c r="D206" s="175" t="s">
        <v>33</v>
      </c>
      <c r="E206" s="51">
        <v>2800</v>
      </c>
      <c r="G206" s="105">
        <v>2800</v>
      </c>
      <c r="H206" s="105">
        <f t="shared" si="12"/>
        <v>0</v>
      </c>
      <c r="I206" s="106">
        <f t="shared" si="13"/>
        <v>100</v>
      </c>
      <c r="J206" s="118">
        <f t="shared" si="14"/>
        <v>46.666666666666664</v>
      </c>
    </row>
    <row r="207" spans="1:10" ht="17.45" customHeight="1" x14ac:dyDescent="0.25">
      <c r="A207" s="450"/>
      <c r="B207" s="450"/>
      <c r="C207" s="418"/>
      <c r="D207" s="175" t="s">
        <v>34</v>
      </c>
      <c r="E207" s="51">
        <v>2800</v>
      </c>
      <c r="G207" s="105">
        <v>2800</v>
      </c>
      <c r="H207" s="105">
        <f t="shared" si="12"/>
        <v>0</v>
      </c>
      <c r="I207" s="106">
        <f t="shared" si="13"/>
        <v>100</v>
      </c>
      <c r="J207" s="118">
        <f t="shared" si="14"/>
        <v>46.666666666666664</v>
      </c>
    </row>
    <row r="208" spans="1:10" ht="17.45" customHeight="1" x14ac:dyDescent="0.25">
      <c r="A208" s="450"/>
      <c r="B208" s="450"/>
      <c r="C208" s="417" t="s">
        <v>492</v>
      </c>
      <c r="D208" s="224" t="s">
        <v>33</v>
      </c>
      <c r="E208" s="1">
        <v>2750</v>
      </c>
      <c r="G208" s="105">
        <v>2750</v>
      </c>
      <c r="H208" s="105">
        <f t="shared" si="12"/>
        <v>0</v>
      </c>
      <c r="I208" s="106">
        <f t="shared" si="13"/>
        <v>100</v>
      </c>
      <c r="J208" s="118">
        <f t="shared" si="14"/>
        <v>45.833333333333336</v>
      </c>
    </row>
    <row r="209" spans="1:10" ht="17.45" customHeight="1" x14ac:dyDescent="0.25">
      <c r="A209" s="450"/>
      <c r="B209" s="450"/>
      <c r="C209" s="418"/>
      <c r="D209" s="224" t="s">
        <v>34</v>
      </c>
      <c r="E209" s="1">
        <v>2500</v>
      </c>
      <c r="G209" s="105">
        <v>2500</v>
      </c>
      <c r="H209" s="105">
        <f t="shared" si="12"/>
        <v>0</v>
      </c>
      <c r="I209" s="106">
        <f t="shared" si="13"/>
        <v>100</v>
      </c>
      <c r="J209" s="118">
        <f t="shared" si="14"/>
        <v>41.666666666666664</v>
      </c>
    </row>
    <row r="210" spans="1:10" ht="17.45" customHeight="1" x14ac:dyDescent="0.25">
      <c r="A210" s="450"/>
      <c r="B210" s="450"/>
      <c r="C210" s="399" t="s">
        <v>481</v>
      </c>
      <c r="D210" s="175" t="s">
        <v>33</v>
      </c>
      <c r="E210" s="51">
        <v>2800</v>
      </c>
      <c r="G210" s="105">
        <v>2800</v>
      </c>
      <c r="H210" s="105">
        <f t="shared" si="12"/>
        <v>0</v>
      </c>
      <c r="I210" s="106">
        <f t="shared" si="13"/>
        <v>100</v>
      </c>
      <c r="J210" s="118">
        <f t="shared" si="14"/>
        <v>46.666666666666664</v>
      </c>
    </row>
    <row r="211" spans="1:10" x14ac:dyDescent="0.25">
      <c r="A211" s="450"/>
      <c r="B211" s="450"/>
      <c r="C211" s="400"/>
      <c r="D211" s="175" t="s">
        <v>34</v>
      </c>
      <c r="E211" s="51">
        <v>2800</v>
      </c>
      <c r="G211" s="105">
        <v>2800</v>
      </c>
      <c r="H211" s="105">
        <f t="shared" si="12"/>
        <v>0</v>
      </c>
      <c r="I211" s="106">
        <f t="shared" si="13"/>
        <v>100</v>
      </c>
      <c r="J211" s="118">
        <f t="shared" si="14"/>
        <v>46.666666666666664</v>
      </c>
    </row>
    <row r="212" spans="1:10" ht="17.45" customHeight="1" x14ac:dyDescent="0.25">
      <c r="A212" s="450"/>
      <c r="B212" s="450"/>
      <c r="C212" s="417" t="s">
        <v>444</v>
      </c>
      <c r="D212" s="175" t="s">
        <v>33</v>
      </c>
      <c r="E212" s="51">
        <v>2800</v>
      </c>
      <c r="G212" s="105">
        <v>2800</v>
      </c>
      <c r="H212" s="105">
        <f t="shared" si="12"/>
        <v>0</v>
      </c>
      <c r="I212" s="106">
        <f t="shared" si="13"/>
        <v>100</v>
      </c>
      <c r="J212" s="118">
        <f t="shared" si="14"/>
        <v>46.666666666666664</v>
      </c>
    </row>
    <row r="213" spans="1:10" x14ac:dyDescent="0.25">
      <c r="A213" s="450"/>
      <c r="B213" s="450"/>
      <c r="C213" s="422"/>
      <c r="D213" s="175" t="s">
        <v>34</v>
      </c>
      <c r="E213" s="51">
        <v>2800</v>
      </c>
      <c r="G213" s="105">
        <v>2800</v>
      </c>
      <c r="H213" s="105">
        <f t="shared" si="12"/>
        <v>0</v>
      </c>
      <c r="I213" s="106">
        <f t="shared" si="13"/>
        <v>100</v>
      </c>
      <c r="J213" s="118">
        <f t="shared" si="14"/>
        <v>46.666666666666664</v>
      </c>
    </row>
    <row r="214" spans="1:10" ht="17.45" customHeight="1" x14ac:dyDescent="0.25">
      <c r="A214" s="450"/>
      <c r="B214" s="450"/>
      <c r="C214" s="417" t="s">
        <v>468</v>
      </c>
      <c r="D214" s="175" t="s">
        <v>33</v>
      </c>
      <c r="E214" s="51">
        <v>2800</v>
      </c>
      <c r="G214" s="105">
        <v>2800</v>
      </c>
      <c r="H214" s="105">
        <f t="shared" si="12"/>
        <v>0</v>
      </c>
      <c r="I214" s="106">
        <f t="shared" si="13"/>
        <v>100</v>
      </c>
      <c r="J214" s="118">
        <f t="shared" si="14"/>
        <v>46.666666666666664</v>
      </c>
    </row>
    <row r="215" spans="1:10" ht="17.45" customHeight="1" x14ac:dyDescent="0.25">
      <c r="A215" s="450"/>
      <c r="B215" s="450"/>
      <c r="C215" s="418"/>
      <c r="D215" s="175" t="s">
        <v>34</v>
      </c>
      <c r="E215" s="51">
        <v>2800</v>
      </c>
      <c r="G215" s="105">
        <v>2800</v>
      </c>
      <c r="H215" s="105">
        <f t="shared" si="12"/>
        <v>0</v>
      </c>
      <c r="I215" s="106">
        <f t="shared" si="13"/>
        <v>100</v>
      </c>
      <c r="J215" s="118">
        <f t="shared" si="14"/>
        <v>46.666666666666664</v>
      </c>
    </row>
    <row r="216" spans="1:10" x14ac:dyDescent="0.25">
      <c r="A216" s="450"/>
      <c r="B216" s="450"/>
      <c r="C216" s="417" t="s">
        <v>459</v>
      </c>
      <c r="D216" s="175" t="s">
        <v>33</v>
      </c>
      <c r="E216" s="51">
        <v>2800</v>
      </c>
      <c r="G216" s="105">
        <v>2800</v>
      </c>
      <c r="H216" s="105">
        <f t="shared" si="12"/>
        <v>0</v>
      </c>
      <c r="I216" s="106">
        <f t="shared" si="13"/>
        <v>100</v>
      </c>
      <c r="J216" s="118">
        <f t="shared" si="14"/>
        <v>46.666666666666664</v>
      </c>
    </row>
    <row r="217" spans="1:10" x14ac:dyDescent="0.25">
      <c r="A217" s="450"/>
      <c r="B217" s="450"/>
      <c r="C217" s="422"/>
      <c r="D217" s="175" t="s">
        <v>34</v>
      </c>
      <c r="E217" s="51">
        <v>2800</v>
      </c>
      <c r="G217" s="105">
        <v>2800</v>
      </c>
      <c r="H217" s="105">
        <f t="shared" si="12"/>
        <v>0</v>
      </c>
      <c r="I217" s="106">
        <f t="shared" si="13"/>
        <v>100</v>
      </c>
      <c r="J217" s="118">
        <f t="shared" si="14"/>
        <v>46.666666666666664</v>
      </c>
    </row>
    <row r="218" spans="1:10" ht="17.45" customHeight="1" x14ac:dyDescent="0.25">
      <c r="A218" s="450"/>
      <c r="B218" s="450"/>
      <c r="C218" s="417" t="s">
        <v>449</v>
      </c>
      <c r="D218" s="175" t="s">
        <v>33</v>
      </c>
      <c r="E218" s="51">
        <v>2800</v>
      </c>
      <c r="G218" s="105">
        <v>2800</v>
      </c>
      <c r="H218" s="105">
        <f t="shared" si="12"/>
        <v>0</v>
      </c>
      <c r="I218" s="106">
        <f t="shared" si="13"/>
        <v>100</v>
      </c>
      <c r="J218" s="118">
        <f t="shared" si="14"/>
        <v>46.666666666666664</v>
      </c>
    </row>
    <row r="219" spans="1:10" ht="17.45" customHeight="1" x14ac:dyDescent="0.25">
      <c r="A219" s="450"/>
      <c r="B219" s="450"/>
      <c r="C219" s="418"/>
      <c r="D219" s="175" t="s">
        <v>34</v>
      </c>
      <c r="E219" s="51">
        <v>2800</v>
      </c>
      <c r="G219" s="105">
        <v>2800</v>
      </c>
      <c r="H219" s="105">
        <f t="shared" si="12"/>
        <v>0</v>
      </c>
      <c r="I219" s="106">
        <f t="shared" si="13"/>
        <v>100</v>
      </c>
      <c r="J219" s="118">
        <f t="shared" si="14"/>
        <v>46.666666666666664</v>
      </c>
    </row>
    <row r="220" spans="1:10" x14ac:dyDescent="0.25">
      <c r="A220" s="450"/>
      <c r="B220" s="450"/>
      <c r="C220" s="417" t="s">
        <v>471</v>
      </c>
      <c r="D220" s="175" t="s">
        <v>33</v>
      </c>
      <c r="E220" s="51">
        <v>2800</v>
      </c>
      <c r="G220" s="105">
        <v>2800</v>
      </c>
      <c r="H220" s="105">
        <f t="shared" si="12"/>
        <v>0</v>
      </c>
      <c r="I220" s="106">
        <f t="shared" si="13"/>
        <v>100</v>
      </c>
      <c r="J220" s="118">
        <f t="shared" si="14"/>
        <v>46.666666666666664</v>
      </c>
    </row>
    <row r="221" spans="1:10" x14ac:dyDescent="0.25">
      <c r="A221" s="450"/>
      <c r="B221" s="450"/>
      <c r="C221" s="422"/>
      <c r="D221" s="175" t="s">
        <v>34</v>
      </c>
      <c r="E221" s="51">
        <v>2800</v>
      </c>
      <c r="G221" s="105">
        <v>2800</v>
      </c>
      <c r="H221" s="105">
        <f t="shared" si="12"/>
        <v>0</v>
      </c>
      <c r="I221" s="106">
        <f t="shared" si="13"/>
        <v>100</v>
      </c>
      <c r="J221" s="118">
        <f t="shared" si="14"/>
        <v>46.666666666666664</v>
      </c>
    </row>
    <row r="222" spans="1:10" ht="17.45" customHeight="1" x14ac:dyDescent="0.25">
      <c r="A222" s="450"/>
      <c r="B222" s="450"/>
      <c r="C222" s="417" t="s">
        <v>470</v>
      </c>
      <c r="D222" s="175" t="s">
        <v>33</v>
      </c>
      <c r="E222" s="51">
        <v>2800</v>
      </c>
      <c r="G222" s="105">
        <v>2800</v>
      </c>
      <c r="H222" s="105">
        <f t="shared" si="12"/>
        <v>0</v>
      </c>
      <c r="I222" s="106">
        <f t="shared" si="13"/>
        <v>100</v>
      </c>
      <c r="J222" s="118">
        <f t="shared" si="14"/>
        <v>46.666666666666664</v>
      </c>
    </row>
    <row r="223" spans="1:10" ht="17.45" customHeight="1" x14ac:dyDescent="0.25">
      <c r="A223" s="450"/>
      <c r="B223" s="450"/>
      <c r="C223" s="418"/>
      <c r="D223" s="175" t="s">
        <v>34</v>
      </c>
      <c r="E223" s="51">
        <v>2800</v>
      </c>
      <c r="G223" s="105">
        <v>2800</v>
      </c>
      <c r="H223" s="105">
        <f t="shared" si="12"/>
        <v>0</v>
      </c>
      <c r="I223" s="106">
        <f t="shared" si="13"/>
        <v>100</v>
      </c>
      <c r="J223" s="118">
        <f t="shared" si="14"/>
        <v>46.666666666666664</v>
      </c>
    </row>
    <row r="224" spans="1:10" x14ac:dyDescent="0.25">
      <c r="A224" s="450"/>
      <c r="B224" s="450"/>
      <c r="C224" s="417" t="s">
        <v>479</v>
      </c>
      <c r="D224" s="175" t="s">
        <v>33</v>
      </c>
      <c r="E224" s="51">
        <v>2800</v>
      </c>
      <c r="G224" s="105">
        <v>2800</v>
      </c>
      <c r="H224" s="105">
        <f t="shared" si="12"/>
        <v>0</v>
      </c>
      <c r="I224" s="106">
        <f t="shared" si="13"/>
        <v>100</v>
      </c>
      <c r="J224" s="118">
        <f t="shared" si="14"/>
        <v>46.666666666666664</v>
      </c>
    </row>
    <row r="225" spans="1:10" x14ac:dyDescent="0.25">
      <c r="A225" s="450"/>
      <c r="B225" s="450"/>
      <c r="C225" s="422"/>
      <c r="D225" s="175" t="s">
        <v>34</v>
      </c>
      <c r="E225" s="51">
        <v>2800</v>
      </c>
      <c r="G225" s="105">
        <v>2800</v>
      </c>
      <c r="H225" s="105">
        <f t="shared" si="12"/>
        <v>0</v>
      </c>
      <c r="I225" s="106">
        <f t="shared" si="13"/>
        <v>100</v>
      </c>
      <c r="J225" s="118">
        <f t="shared" si="14"/>
        <v>46.666666666666664</v>
      </c>
    </row>
    <row r="226" spans="1:10" ht="17.45" customHeight="1" x14ac:dyDescent="0.25">
      <c r="A226" s="450"/>
      <c r="B226" s="450"/>
      <c r="C226" s="417" t="s">
        <v>478</v>
      </c>
      <c r="D226" s="175" t="s">
        <v>33</v>
      </c>
      <c r="E226" s="51">
        <v>2800</v>
      </c>
      <c r="G226" s="105">
        <v>2800</v>
      </c>
      <c r="H226" s="105">
        <f t="shared" si="12"/>
        <v>0</v>
      </c>
      <c r="I226" s="106">
        <f t="shared" si="13"/>
        <v>100</v>
      </c>
      <c r="J226" s="118">
        <f t="shared" si="14"/>
        <v>46.666666666666664</v>
      </c>
    </row>
    <row r="227" spans="1:10" x14ac:dyDescent="0.25">
      <c r="A227" s="450"/>
      <c r="B227" s="450"/>
      <c r="C227" s="422"/>
      <c r="D227" s="175" t="s">
        <v>34</v>
      </c>
      <c r="E227" s="51">
        <v>2800</v>
      </c>
      <c r="G227" s="105">
        <v>2800</v>
      </c>
      <c r="H227" s="105">
        <f t="shared" si="12"/>
        <v>0</v>
      </c>
      <c r="I227" s="106">
        <f t="shared" si="13"/>
        <v>100</v>
      </c>
      <c r="J227" s="118">
        <f t="shared" si="14"/>
        <v>46.666666666666664</v>
      </c>
    </row>
    <row r="228" spans="1:10" ht="17.45" customHeight="1" x14ac:dyDescent="0.25">
      <c r="A228" s="450"/>
      <c r="B228" s="450"/>
      <c r="C228" s="417" t="s">
        <v>437</v>
      </c>
      <c r="D228" s="175" t="s">
        <v>33</v>
      </c>
      <c r="E228" s="51">
        <v>2800</v>
      </c>
      <c r="G228" s="105">
        <v>2800</v>
      </c>
      <c r="H228" s="105">
        <f t="shared" si="12"/>
        <v>0</v>
      </c>
      <c r="I228" s="106">
        <f t="shared" si="13"/>
        <v>100</v>
      </c>
      <c r="J228" s="118">
        <f t="shared" si="14"/>
        <v>46.666666666666664</v>
      </c>
    </row>
    <row r="229" spans="1:10" ht="17.45" customHeight="1" x14ac:dyDescent="0.25">
      <c r="A229" s="450"/>
      <c r="B229" s="450"/>
      <c r="C229" s="418"/>
      <c r="D229" s="175" t="s">
        <v>34</v>
      </c>
      <c r="E229" s="51">
        <v>2800</v>
      </c>
      <c r="G229" s="105">
        <v>2800</v>
      </c>
      <c r="H229" s="105">
        <f t="shared" si="12"/>
        <v>0</v>
      </c>
      <c r="I229" s="106">
        <f t="shared" si="13"/>
        <v>100</v>
      </c>
      <c r="J229" s="118">
        <f t="shared" si="14"/>
        <v>46.666666666666664</v>
      </c>
    </row>
    <row r="230" spans="1:10" ht="17.45" customHeight="1" x14ac:dyDescent="0.25">
      <c r="A230" s="450"/>
      <c r="B230" s="450"/>
      <c r="C230" s="365" t="s">
        <v>698</v>
      </c>
      <c r="D230" s="366" t="s">
        <v>34</v>
      </c>
      <c r="E230" s="147">
        <v>2800</v>
      </c>
      <c r="G230" s="143">
        <v>2800</v>
      </c>
      <c r="H230" s="143">
        <f t="shared" si="12"/>
        <v>0</v>
      </c>
      <c r="I230" s="367">
        <f t="shared" si="13"/>
        <v>100</v>
      </c>
      <c r="J230" s="368">
        <f t="shared" si="14"/>
        <v>46.666666666666664</v>
      </c>
    </row>
    <row r="231" spans="1:10" x14ac:dyDescent="0.25">
      <c r="A231" s="450"/>
      <c r="B231" s="450"/>
      <c r="C231" s="417" t="s">
        <v>484</v>
      </c>
      <c r="D231" s="175" t="s">
        <v>33</v>
      </c>
      <c r="E231" s="51">
        <v>2800</v>
      </c>
      <c r="G231" s="105">
        <v>2800</v>
      </c>
      <c r="H231" s="105">
        <f t="shared" si="6"/>
        <v>0</v>
      </c>
      <c r="I231" s="106">
        <f t="shared" si="7"/>
        <v>100</v>
      </c>
      <c r="J231" s="118">
        <f t="shared" si="8"/>
        <v>46.666666666666664</v>
      </c>
    </row>
    <row r="232" spans="1:10" x14ac:dyDescent="0.25">
      <c r="A232" s="450"/>
      <c r="B232" s="450"/>
      <c r="C232" s="422"/>
      <c r="D232" s="175" t="s">
        <v>34</v>
      </c>
      <c r="E232" s="51">
        <v>2800</v>
      </c>
      <c r="G232" s="105">
        <v>2800</v>
      </c>
      <c r="H232" s="105">
        <f t="shared" si="6"/>
        <v>0</v>
      </c>
      <c r="I232" s="106">
        <f t="shared" si="7"/>
        <v>100</v>
      </c>
      <c r="J232" s="118">
        <f t="shared" si="8"/>
        <v>46.666666666666664</v>
      </c>
    </row>
    <row r="233" spans="1:10" ht="18" customHeight="1" x14ac:dyDescent="0.25">
      <c r="A233" s="450"/>
      <c r="B233" s="450"/>
      <c r="C233" s="417" t="s">
        <v>483</v>
      </c>
      <c r="D233" s="175" t="s">
        <v>33</v>
      </c>
      <c r="E233" s="51">
        <v>2800</v>
      </c>
      <c r="G233" s="105">
        <v>2800</v>
      </c>
      <c r="H233" s="105">
        <f t="shared" si="6"/>
        <v>0</v>
      </c>
      <c r="I233" s="106">
        <f t="shared" si="7"/>
        <v>100</v>
      </c>
      <c r="J233" s="118">
        <f t="shared" si="8"/>
        <v>46.666666666666664</v>
      </c>
    </row>
    <row r="234" spans="1:10" x14ac:dyDescent="0.25">
      <c r="A234" s="450"/>
      <c r="B234" s="450"/>
      <c r="C234" s="422"/>
      <c r="D234" s="175" t="s">
        <v>34</v>
      </c>
      <c r="E234" s="51">
        <v>2800</v>
      </c>
      <c r="G234" s="105">
        <v>2800</v>
      </c>
      <c r="H234" s="105">
        <f t="shared" si="6"/>
        <v>0</v>
      </c>
      <c r="I234" s="106">
        <f t="shared" si="7"/>
        <v>100</v>
      </c>
      <c r="J234" s="118">
        <f t="shared" si="8"/>
        <v>46.666666666666664</v>
      </c>
    </row>
    <row r="235" spans="1:10" ht="17.45" customHeight="1" x14ac:dyDescent="0.25">
      <c r="A235" s="450"/>
      <c r="B235" s="450"/>
      <c r="C235" s="399" t="s">
        <v>482</v>
      </c>
      <c r="D235" s="175" t="s">
        <v>33</v>
      </c>
      <c r="E235" s="51">
        <v>2800</v>
      </c>
      <c r="G235" s="105">
        <v>2800</v>
      </c>
      <c r="H235" s="105">
        <f t="shared" si="6"/>
        <v>0</v>
      </c>
      <c r="I235" s="106">
        <f t="shared" si="7"/>
        <v>100</v>
      </c>
      <c r="J235" s="118">
        <f t="shared" si="8"/>
        <v>46.666666666666664</v>
      </c>
    </row>
    <row r="236" spans="1:10" x14ac:dyDescent="0.25">
      <c r="A236" s="450"/>
      <c r="B236" s="450"/>
      <c r="C236" s="400"/>
      <c r="D236" s="175" t="s">
        <v>34</v>
      </c>
      <c r="E236" s="51">
        <v>2800</v>
      </c>
      <c r="G236" s="105">
        <v>2800</v>
      </c>
      <c r="H236" s="105">
        <f t="shared" si="6"/>
        <v>0</v>
      </c>
      <c r="I236" s="106">
        <f t="shared" si="7"/>
        <v>100</v>
      </c>
      <c r="J236" s="118">
        <f t="shared" si="8"/>
        <v>46.666666666666664</v>
      </c>
    </row>
    <row r="237" spans="1:10" ht="17.45" customHeight="1" x14ac:dyDescent="0.25">
      <c r="A237" s="450"/>
      <c r="B237" s="450"/>
      <c r="C237" s="417" t="s">
        <v>431</v>
      </c>
      <c r="D237" s="175" t="s">
        <v>33</v>
      </c>
      <c r="E237" s="51">
        <v>2800</v>
      </c>
      <c r="G237" s="105">
        <v>2800</v>
      </c>
      <c r="H237" s="105">
        <f t="shared" si="6"/>
        <v>0</v>
      </c>
      <c r="I237" s="106">
        <f t="shared" si="7"/>
        <v>100</v>
      </c>
      <c r="J237" s="118">
        <f t="shared" si="8"/>
        <v>46.666666666666664</v>
      </c>
    </row>
    <row r="238" spans="1:10" x14ac:dyDescent="0.25">
      <c r="A238" s="450"/>
      <c r="B238" s="450"/>
      <c r="C238" s="422"/>
      <c r="D238" s="175" t="s">
        <v>34</v>
      </c>
      <c r="E238" s="51">
        <v>2800</v>
      </c>
      <c r="G238" s="105">
        <v>2800</v>
      </c>
      <c r="H238" s="105">
        <f t="shared" si="6"/>
        <v>0</v>
      </c>
      <c r="I238" s="106">
        <f t="shared" si="7"/>
        <v>100</v>
      </c>
      <c r="J238" s="118">
        <f t="shared" si="8"/>
        <v>46.666666666666664</v>
      </c>
    </row>
    <row r="239" spans="1:10" ht="17.45" customHeight="1" x14ac:dyDescent="0.25">
      <c r="A239" s="450"/>
      <c r="B239" s="450"/>
      <c r="C239" s="417" t="s">
        <v>430</v>
      </c>
      <c r="D239" s="175" t="s">
        <v>33</v>
      </c>
      <c r="E239" s="51">
        <v>2800</v>
      </c>
      <c r="G239" s="105">
        <v>2800</v>
      </c>
      <c r="H239" s="105">
        <f t="shared" si="6"/>
        <v>0</v>
      </c>
      <c r="I239" s="106">
        <f t="shared" si="7"/>
        <v>100</v>
      </c>
      <c r="J239" s="118">
        <f t="shared" si="8"/>
        <v>46.666666666666664</v>
      </c>
    </row>
    <row r="240" spans="1:10" x14ac:dyDescent="0.25">
      <c r="A240" s="450"/>
      <c r="B240" s="450"/>
      <c r="C240" s="422"/>
      <c r="D240" s="175" t="s">
        <v>34</v>
      </c>
      <c r="E240" s="51">
        <v>2800</v>
      </c>
      <c r="G240" s="105">
        <v>2800</v>
      </c>
      <c r="H240" s="105">
        <f t="shared" si="6"/>
        <v>0</v>
      </c>
      <c r="I240" s="106">
        <f t="shared" si="7"/>
        <v>100</v>
      </c>
      <c r="J240" s="118">
        <f t="shared" si="8"/>
        <v>46.666666666666664</v>
      </c>
    </row>
    <row r="241" spans="1:10" ht="17.45" customHeight="1" x14ac:dyDescent="0.25">
      <c r="A241" s="450"/>
      <c r="B241" s="450"/>
      <c r="C241" s="417" t="s">
        <v>463</v>
      </c>
      <c r="D241" s="175" t="s">
        <v>33</v>
      </c>
      <c r="E241" s="51">
        <v>2800</v>
      </c>
      <c r="G241" s="105">
        <v>2800</v>
      </c>
      <c r="H241" s="105">
        <f t="shared" si="6"/>
        <v>0</v>
      </c>
      <c r="I241" s="106">
        <f t="shared" si="7"/>
        <v>100</v>
      </c>
      <c r="J241" s="118">
        <f t="shared" si="8"/>
        <v>46.666666666666664</v>
      </c>
    </row>
    <row r="242" spans="1:10" x14ac:dyDescent="0.25">
      <c r="A242" s="450"/>
      <c r="B242" s="450"/>
      <c r="C242" s="422"/>
      <c r="D242" s="175" t="s">
        <v>34</v>
      </c>
      <c r="E242" s="51">
        <v>2800</v>
      </c>
      <c r="G242" s="105">
        <v>2800</v>
      </c>
      <c r="H242" s="105">
        <f t="shared" si="6"/>
        <v>0</v>
      </c>
      <c r="I242" s="106">
        <f t="shared" si="7"/>
        <v>100</v>
      </c>
      <c r="J242" s="118">
        <f t="shared" si="8"/>
        <v>46.666666666666664</v>
      </c>
    </row>
    <row r="243" spans="1:10" ht="17.45" customHeight="1" x14ac:dyDescent="0.25">
      <c r="A243" s="450"/>
      <c r="B243" s="450"/>
      <c r="C243" s="417" t="s">
        <v>456</v>
      </c>
      <c r="D243" s="175" t="s">
        <v>33</v>
      </c>
      <c r="E243" s="51">
        <v>2800</v>
      </c>
      <c r="G243" s="105">
        <v>2800</v>
      </c>
      <c r="H243" s="105">
        <f t="shared" si="6"/>
        <v>0</v>
      </c>
      <c r="I243" s="106">
        <f t="shared" si="7"/>
        <v>100</v>
      </c>
      <c r="J243" s="118">
        <f t="shared" si="8"/>
        <v>46.666666666666664</v>
      </c>
    </row>
    <row r="244" spans="1:10" x14ac:dyDescent="0.25">
      <c r="A244" s="450"/>
      <c r="B244" s="450"/>
      <c r="C244" s="422"/>
      <c r="D244" s="175" t="s">
        <v>34</v>
      </c>
      <c r="E244" s="51">
        <v>2800</v>
      </c>
      <c r="G244" s="105">
        <v>2800</v>
      </c>
      <c r="H244" s="105">
        <f t="shared" si="6"/>
        <v>0</v>
      </c>
      <c r="I244" s="106">
        <f t="shared" si="7"/>
        <v>100</v>
      </c>
      <c r="J244" s="118">
        <f t="shared" si="8"/>
        <v>46.666666666666664</v>
      </c>
    </row>
    <row r="245" spans="1:10" ht="17.45" customHeight="1" x14ac:dyDescent="0.25">
      <c r="A245" s="450"/>
      <c r="B245" s="450"/>
      <c r="C245" s="417" t="s">
        <v>436</v>
      </c>
      <c r="D245" s="175" t="s">
        <v>33</v>
      </c>
      <c r="E245" s="51">
        <v>2800</v>
      </c>
      <c r="G245" s="105">
        <v>2800</v>
      </c>
      <c r="H245" s="105">
        <f t="shared" si="6"/>
        <v>0</v>
      </c>
      <c r="I245" s="106">
        <f t="shared" si="7"/>
        <v>100</v>
      </c>
      <c r="J245" s="118">
        <f t="shared" si="8"/>
        <v>46.666666666666664</v>
      </c>
    </row>
    <row r="246" spans="1:10" x14ac:dyDescent="0.25">
      <c r="A246" s="450"/>
      <c r="B246" s="450"/>
      <c r="C246" s="422"/>
      <c r="D246" s="175" t="s">
        <v>34</v>
      </c>
      <c r="E246" s="51">
        <v>2800</v>
      </c>
      <c r="G246" s="105">
        <v>2800</v>
      </c>
      <c r="H246" s="105">
        <f t="shared" si="6"/>
        <v>0</v>
      </c>
      <c r="I246" s="106">
        <f t="shared" si="7"/>
        <v>100</v>
      </c>
      <c r="J246" s="118">
        <f t="shared" si="8"/>
        <v>46.666666666666664</v>
      </c>
    </row>
    <row r="247" spans="1:10" x14ac:dyDescent="0.25">
      <c r="A247" s="450"/>
      <c r="B247" s="450"/>
      <c r="C247" s="417" t="s">
        <v>427</v>
      </c>
      <c r="D247" s="175" t="s">
        <v>33</v>
      </c>
      <c r="E247" s="51">
        <v>2800</v>
      </c>
      <c r="G247" s="105">
        <v>2800</v>
      </c>
      <c r="H247" s="105">
        <f t="shared" si="6"/>
        <v>0</v>
      </c>
      <c r="I247" s="106">
        <f t="shared" si="7"/>
        <v>100</v>
      </c>
      <c r="J247" s="118">
        <f t="shared" si="8"/>
        <v>46.666666666666664</v>
      </c>
    </row>
    <row r="248" spans="1:10" x14ac:dyDescent="0.25">
      <c r="A248" s="450"/>
      <c r="B248" s="450"/>
      <c r="C248" s="422"/>
      <c r="D248" s="175" t="s">
        <v>34</v>
      </c>
      <c r="E248" s="51">
        <v>2800</v>
      </c>
      <c r="G248" s="105">
        <v>2800</v>
      </c>
      <c r="H248" s="105">
        <f t="shared" si="6"/>
        <v>0</v>
      </c>
      <c r="I248" s="106">
        <f t="shared" si="7"/>
        <v>100</v>
      </c>
      <c r="J248" s="118">
        <f t="shared" si="8"/>
        <v>46.666666666666664</v>
      </c>
    </row>
    <row r="249" spans="1:10" ht="17.45" customHeight="1" x14ac:dyDescent="0.25">
      <c r="A249" s="450"/>
      <c r="B249" s="450"/>
      <c r="C249" s="417" t="s">
        <v>457</v>
      </c>
      <c r="D249" s="175" t="s">
        <v>33</v>
      </c>
      <c r="E249" s="51">
        <v>2800</v>
      </c>
      <c r="G249" s="105">
        <v>2800</v>
      </c>
      <c r="H249" s="105">
        <f t="shared" si="6"/>
        <v>0</v>
      </c>
      <c r="I249" s="106">
        <f t="shared" si="7"/>
        <v>100</v>
      </c>
      <c r="J249" s="118">
        <f t="shared" si="8"/>
        <v>46.666666666666664</v>
      </c>
    </row>
    <row r="250" spans="1:10" ht="17.45" customHeight="1" x14ac:dyDescent="0.25">
      <c r="A250" s="450"/>
      <c r="B250" s="450"/>
      <c r="C250" s="418"/>
      <c r="D250" s="175" t="s">
        <v>34</v>
      </c>
      <c r="E250" s="51">
        <v>2800</v>
      </c>
      <c r="G250" s="105">
        <v>2800</v>
      </c>
      <c r="H250" s="105">
        <f t="shared" si="6"/>
        <v>0</v>
      </c>
      <c r="I250" s="106">
        <f t="shared" si="7"/>
        <v>100</v>
      </c>
      <c r="J250" s="118">
        <f t="shared" si="8"/>
        <v>46.666666666666664</v>
      </c>
    </row>
    <row r="251" spans="1:10" ht="17.45" customHeight="1" x14ac:dyDescent="0.25">
      <c r="A251" s="450"/>
      <c r="B251" s="450"/>
      <c r="C251" s="504" t="s">
        <v>425</v>
      </c>
      <c r="D251" s="175" t="s">
        <v>33</v>
      </c>
      <c r="E251" s="51">
        <v>2800</v>
      </c>
      <c r="G251" s="105">
        <v>2800</v>
      </c>
      <c r="H251" s="105">
        <f t="shared" si="6"/>
        <v>0</v>
      </c>
      <c r="I251" s="106">
        <f t="shared" si="7"/>
        <v>100</v>
      </c>
      <c r="J251" s="118">
        <f t="shared" si="8"/>
        <v>46.666666666666664</v>
      </c>
    </row>
    <row r="252" spans="1:10" x14ac:dyDescent="0.25">
      <c r="A252" s="450"/>
      <c r="B252" s="450"/>
      <c r="C252" s="504"/>
      <c r="D252" s="175" t="s">
        <v>34</v>
      </c>
      <c r="E252" s="51">
        <v>2800</v>
      </c>
      <c r="G252" s="105">
        <v>2800</v>
      </c>
      <c r="H252" s="105">
        <f t="shared" si="6"/>
        <v>0</v>
      </c>
      <c r="I252" s="106">
        <f t="shared" si="7"/>
        <v>100</v>
      </c>
      <c r="J252" s="118">
        <f t="shared" si="8"/>
        <v>46.666666666666664</v>
      </c>
    </row>
    <row r="253" spans="1:10" x14ac:dyDescent="0.25">
      <c r="A253" s="450"/>
      <c r="B253" s="450"/>
      <c r="C253" s="417" t="s">
        <v>441</v>
      </c>
      <c r="D253" s="175" t="s">
        <v>33</v>
      </c>
      <c r="E253" s="51">
        <v>2800</v>
      </c>
      <c r="G253" s="105">
        <v>2800</v>
      </c>
      <c r="H253" s="105">
        <f t="shared" si="6"/>
        <v>0</v>
      </c>
      <c r="I253" s="106">
        <f t="shared" si="7"/>
        <v>100</v>
      </c>
      <c r="J253" s="118">
        <f t="shared" si="8"/>
        <v>46.666666666666664</v>
      </c>
    </row>
    <row r="254" spans="1:10" x14ac:dyDescent="0.25">
      <c r="A254" s="450"/>
      <c r="B254" s="450"/>
      <c r="C254" s="418"/>
      <c r="D254" s="175" t="s">
        <v>34</v>
      </c>
      <c r="E254" s="51">
        <v>2800</v>
      </c>
      <c r="G254" s="105">
        <v>2800</v>
      </c>
      <c r="H254" s="105">
        <f t="shared" si="6"/>
        <v>0</v>
      </c>
      <c r="I254" s="106">
        <f t="shared" si="7"/>
        <v>100</v>
      </c>
      <c r="J254" s="118">
        <f t="shared" si="8"/>
        <v>46.666666666666664</v>
      </c>
    </row>
    <row r="255" spans="1:10" ht="17.45" customHeight="1" x14ac:dyDescent="0.25">
      <c r="A255" s="450"/>
      <c r="B255" s="450"/>
      <c r="C255" s="417" t="s">
        <v>435</v>
      </c>
      <c r="D255" s="175" t="s">
        <v>33</v>
      </c>
      <c r="E255" s="51">
        <v>2800</v>
      </c>
      <c r="G255" s="105">
        <v>2800</v>
      </c>
      <c r="H255" s="105">
        <f t="shared" si="6"/>
        <v>0</v>
      </c>
      <c r="I255" s="106">
        <f t="shared" si="7"/>
        <v>100</v>
      </c>
      <c r="J255" s="118">
        <f t="shared" si="8"/>
        <v>46.666666666666664</v>
      </c>
    </row>
    <row r="256" spans="1:10" x14ac:dyDescent="0.25">
      <c r="A256" s="450"/>
      <c r="B256" s="450"/>
      <c r="C256" s="422"/>
      <c r="D256" s="175" t="s">
        <v>34</v>
      </c>
      <c r="E256" s="51">
        <v>2800</v>
      </c>
      <c r="G256" s="105">
        <v>2800</v>
      </c>
      <c r="H256" s="105">
        <f t="shared" si="6"/>
        <v>0</v>
      </c>
      <c r="I256" s="106">
        <f t="shared" si="7"/>
        <v>100</v>
      </c>
      <c r="J256" s="118">
        <f t="shared" si="8"/>
        <v>46.666666666666664</v>
      </c>
    </row>
    <row r="257" spans="1:10" x14ac:dyDescent="0.25">
      <c r="A257" s="450"/>
      <c r="B257" s="450"/>
      <c r="C257" s="369" t="s">
        <v>699</v>
      </c>
      <c r="D257" s="366" t="s">
        <v>34</v>
      </c>
      <c r="E257" s="147">
        <v>2800</v>
      </c>
      <c r="G257" s="143">
        <v>2800</v>
      </c>
      <c r="H257" s="143">
        <f t="shared" si="6"/>
        <v>0</v>
      </c>
      <c r="I257" s="367">
        <f t="shared" si="7"/>
        <v>100</v>
      </c>
      <c r="J257" s="368">
        <f t="shared" si="8"/>
        <v>46.666666666666664</v>
      </c>
    </row>
    <row r="258" spans="1:10" x14ac:dyDescent="0.25">
      <c r="A258" s="450"/>
      <c r="B258" s="450"/>
      <c r="C258" s="417" t="s">
        <v>434</v>
      </c>
      <c r="D258" s="175" t="s">
        <v>33</v>
      </c>
      <c r="E258" s="51">
        <v>2800</v>
      </c>
      <c r="G258" s="105">
        <v>2800</v>
      </c>
      <c r="H258" s="105">
        <f t="shared" si="6"/>
        <v>0</v>
      </c>
      <c r="I258" s="106">
        <f t="shared" si="7"/>
        <v>100</v>
      </c>
      <c r="J258" s="118">
        <f t="shared" si="8"/>
        <v>46.666666666666664</v>
      </c>
    </row>
    <row r="259" spans="1:10" x14ac:dyDescent="0.25">
      <c r="A259" s="450"/>
      <c r="B259" s="450"/>
      <c r="C259" s="422"/>
      <c r="D259" s="175" t="s">
        <v>34</v>
      </c>
      <c r="E259" s="51">
        <v>2800</v>
      </c>
      <c r="G259" s="105">
        <v>2800</v>
      </c>
      <c r="H259" s="105">
        <f t="shared" si="6"/>
        <v>0</v>
      </c>
      <c r="I259" s="106">
        <f t="shared" si="7"/>
        <v>100</v>
      </c>
      <c r="J259" s="118">
        <f t="shared" si="8"/>
        <v>46.666666666666664</v>
      </c>
    </row>
    <row r="260" spans="1:10" ht="17.45" customHeight="1" x14ac:dyDescent="0.25">
      <c r="A260" s="450"/>
      <c r="B260" s="450"/>
      <c r="C260" s="417" t="s">
        <v>433</v>
      </c>
      <c r="D260" s="175" t="s">
        <v>33</v>
      </c>
      <c r="E260" s="51">
        <v>2800</v>
      </c>
      <c r="G260" s="105">
        <v>2800</v>
      </c>
      <c r="H260" s="105">
        <f t="shared" si="6"/>
        <v>0</v>
      </c>
      <c r="I260" s="106">
        <f t="shared" si="7"/>
        <v>100</v>
      </c>
      <c r="J260" s="118">
        <f t="shared" si="8"/>
        <v>46.666666666666664</v>
      </c>
    </row>
    <row r="261" spans="1:10" x14ac:dyDescent="0.25">
      <c r="A261" s="450"/>
      <c r="B261" s="450"/>
      <c r="C261" s="422"/>
      <c r="D261" s="175" t="s">
        <v>34</v>
      </c>
      <c r="E261" s="51">
        <v>2800</v>
      </c>
      <c r="G261" s="105">
        <v>2800</v>
      </c>
      <c r="H261" s="105">
        <f t="shared" si="6"/>
        <v>0</v>
      </c>
      <c r="I261" s="106">
        <f t="shared" si="7"/>
        <v>100</v>
      </c>
      <c r="J261" s="118">
        <f t="shared" si="8"/>
        <v>46.666666666666664</v>
      </c>
    </row>
    <row r="262" spans="1:10" x14ac:dyDescent="0.25">
      <c r="A262" s="450"/>
      <c r="B262" s="450"/>
      <c r="C262" s="417" t="s">
        <v>462</v>
      </c>
      <c r="D262" s="175" t="s">
        <v>33</v>
      </c>
      <c r="E262" s="51">
        <v>2800</v>
      </c>
      <c r="G262" s="105">
        <v>2800</v>
      </c>
      <c r="H262" s="105">
        <f t="shared" si="6"/>
        <v>0</v>
      </c>
      <c r="I262" s="106">
        <f t="shared" si="7"/>
        <v>100</v>
      </c>
      <c r="J262" s="118">
        <f t="shared" si="8"/>
        <v>46.666666666666664</v>
      </c>
    </row>
    <row r="263" spans="1:10" x14ac:dyDescent="0.25">
      <c r="A263" s="450"/>
      <c r="B263" s="450"/>
      <c r="C263" s="422"/>
      <c r="D263" s="175" t="s">
        <v>34</v>
      </c>
      <c r="E263" s="51">
        <v>2800</v>
      </c>
      <c r="G263" s="105">
        <v>2800</v>
      </c>
      <c r="H263" s="105">
        <f t="shared" si="6"/>
        <v>0</v>
      </c>
      <c r="I263" s="106">
        <f t="shared" si="7"/>
        <v>100</v>
      </c>
      <c r="J263" s="118">
        <f t="shared" si="8"/>
        <v>46.666666666666664</v>
      </c>
    </row>
    <row r="264" spans="1:10" ht="17.45" customHeight="1" x14ac:dyDescent="0.25">
      <c r="A264" s="450"/>
      <c r="B264" s="450"/>
      <c r="C264" s="417" t="s">
        <v>475</v>
      </c>
      <c r="D264" s="175" t="s">
        <v>33</v>
      </c>
      <c r="E264" s="51">
        <v>2800</v>
      </c>
      <c r="G264" s="105">
        <v>2800</v>
      </c>
      <c r="H264" s="105">
        <f t="shared" si="6"/>
        <v>0</v>
      </c>
      <c r="I264" s="106">
        <f t="shared" si="7"/>
        <v>100</v>
      </c>
      <c r="J264" s="118">
        <f t="shared" si="8"/>
        <v>46.666666666666664</v>
      </c>
    </row>
    <row r="265" spans="1:10" ht="17.45" customHeight="1" x14ac:dyDescent="0.25">
      <c r="A265" s="450"/>
      <c r="B265" s="450"/>
      <c r="C265" s="418"/>
      <c r="D265" s="175" t="s">
        <v>34</v>
      </c>
      <c r="E265" s="51">
        <v>2800</v>
      </c>
      <c r="G265" s="105">
        <v>2800</v>
      </c>
      <c r="H265" s="105">
        <f t="shared" si="6"/>
        <v>0</v>
      </c>
      <c r="I265" s="106">
        <f t="shared" si="7"/>
        <v>100</v>
      </c>
      <c r="J265" s="118">
        <f t="shared" si="8"/>
        <v>46.666666666666664</v>
      </c>
    </row>
    <row r="266" spans="1:10" ht="17.45" customHeight="1" x14ac:dyDescent="0.25">
      <c r="A266" s="450"/>
      <c r="B266" s="450"/>
      <c r="C266" s="417" t="s">
        <v>474</v>
      </c>
      <c r="D266" s="175" t="s">
        <v>33</v>
      </c>
      <c r="E266" s="51">
        <v>2800</v>
      </c>
      <c r="G266" s="105">
        <v>2800</v>
      </c>
      <c r="H266" s="105">
        <f t="shared" si="6"/>
        <v>0</v>
      </c>
      <c r="I266" s="106">
        <f t="shared" si="7"/>
        <v>100</v>
      </c>
      <c r="J266" s="118">
        <f t="shared" si="8"/>
        <v>46.666666666666664</v>
      </c>
    </row>
    <row r="267" spans="1:10" ht="17.45" customHeight="1" x14ac:dyDescent="0.25">
      <c r="A267" s="450"/>
      <c r="B267" s="450"/>
      <c r="C267" s="418"/>
      <c r="D267" s="175" t="s">
        <v>34</v>
      </c>
      <c r="E267" s="51">
        <v>2800</v>
      </c>
      <c r="G267" s="105">
        <v>2800</v>
      </c>
      <c r="H267" s="105">
        <f t="shared" si="6"/>
        <v>0</v>
      </c>
      <c r="I267" s="106">
        <f t="shared" si="7"/>
        <v>100</v>
      </c>
      <c r="J267" s="118">
        <f t="shared" si="8"/>
        <v>46.666666666666664</v>
      </c>
    </row>
    <row r="268" spans="1:10" x14ac:dyDescent="0.25">
      <c r="A268" s="450"/>
      <c r="B268" s="450"/>
      <c r="C268" s="417" t="s">
        <v>458</v>
      </c>
      <c r="D268" s="175" t="s">
        <v>33</v>
      </c>
      <c r="E268" s="51">
        <v>2800</v>
      </c>
      <c r="G268" s="105">
        <v>2800</v>
      </c>
      <c r="H268" s="105">
        <f t="shared" ref="H268:H279" si="15">E268-G268</f>
        <v>0</v>
      </c>
      <c r="I268" s="106">
        <f t="shared" ref="I268:I279" si="16">IFERROR(E268/G268*100,"-")</f>
        <v>100</v>
      </c>
      <c r="J268" s="118">
        <f t="shared" ref="J268:J279" si="17">E268/60</f>
        <v>46.666666666666664</v>
      </c>
    </row>
    <row r="269" spans="1:10" x14ac:dyDescent="0.25">
      <c r="A269" s="450"/>
      <c r="B269" s="450"/>
      <c r="C269" s="422"/>
      <c r="D269" s="175" t="s">
        <v>34</v>
      </c>
      <c r="E269" s="51">
        <v>2800</v>
      </c>
      <c r="G269" s="105">
        <v>2800</v>
      </c>
      <c r="H269" s="105">
        <f t="shared" si="15"/>
        <v>0</v>
      </c>
      <c r="I269" s="106">
        <f t="shared" si="16"/>
        <v>100</v>
      </c>
      <c r="J269" s="118">
        <f t="shared" si="17"/>
        <v>46.666666666666664</v>
      </c>
    </row>
    <row r="270" spans="1:10" ht="17.45" customHeight="1" x14ac:dyDescent="0.25">
      <c r="A270" s="450"/>
      <c r="B270" s="450"/>
      <c r="C270" s="417" t="s">
        <v>426</v>
      </c>
      <c r="D270" s="175" t="s">
        <v>33</v>
      </c>
      <c r="E270" s="51">
        <v>2800</v>
      </c>
      <c r="G270" s="105">
        <v>2800</v>
      </c>
      <c r="H270" s="105">
        <f t="shared" si="15"/>
        <v>0</v>
      </c>
      <c r="I270" s="106">
        <f t="shared" si="16"/>
        <v>100</v>
      </c>
      <c r="J270" s="118">
        <f t="shared" si="17"/>
        <v>46.666666666666664</v>
      </c>
    </row>
    <row r="271" spans="1:10" x14ac:dyDescent="0.25">
      <c r="A271" s="450"/>
      <c r="B271" s="450"/>
      <c r="C271" s="422"/>
      <c r="D271" s="175" t="s">
        <v>34</v>
      </c>
      <c r="E271" s="51">
        <v>2800</v>
      </c>
      <c r="G271" s="105">
        <v>2800</v>
      </c>
      <c r="H271" s="105">
        <f t="shared" si="15"/>
        <v>0</v>
      </c>
      <c r="I271" s="106">
        <f t="shared" si="16"/>
        <v>100</v>
      </c>
      <c r="J271" s="118">
        <f t="shared" si="17"/>
        <v>46.666666666666664</v>
      </c>
    </row>
    <row r="272" spans="1:10" x14ac:dyDescent="0.25">
      <c r="A272" s="450"/>
      <c r="B272" s="450"/>
      <c r="C272" s="417" t="s">
        <v>455</v>
      </c>
      <c r="D272" s="175" t="s">
        <v>33</v>
      </c>
      <c r="E272" s="51">
        <v>2800</v>
      </c>
      <c r="G272" s="105">
        <v>2800</v>
      </c>
      <c r="H272" s="105">
        <f t="shared" si="15"/>
        <v>0</v>
      </c>
      <c r="I272" s="106">
        <f t="shared" si="16"/>
        <v>100</v>
      </c>
      <c r="J272" s="118">
        <f t="shared" si="17"/>
        <v>46.666666666666664</v>
      </c>
    </row>
    <row r="273" spans="1:10" x14ac:dyDescent="0.25">
      <c r="A273" s="450"/>
      <c r="B273" s="450"/>
      <c r="C273" s="422"/>
      <c r="D273" s="175" t="s">
        <v>34</v>
      </c>
      <c r="E273" s="51">
        <v>2800</v>
      </c>
      <c r="G273" s="105">
        <v>2800</v>
      </c>
      <c r="H273" s="105">
        <f t="shared" si="15"/>
        <v>0</v>
      </c>
      <c r="I273" s="106">
        <f t="shared" si="16"/>
        <v>100</v>
      </c>
      <c r="J273" s="118">
        <f t="shared" si="17"/>
        <v>46.666666666666664</v>
      </c>
    </row>
    <row r="274" spans="1:10" ht="17.45" customHeight="1" x14ac:dyDescent="0.25">
      <c r="A274" s="450"/>
      <c r="B274" s="450"/>
      <c r="C274" s="417" t="s">
        <v>454</v>
      </c>
      <c r="D274" s="175" t="s">
        <v>33</v>
      </c>
      <c r="E274" s="51">
        <v>2800</v>
      </c>
      <c r="G274" s="105">
        <v>2800</v>
      </c>
      <c r="H274" s="105">
        <f t="shared" si="15"/>
        <v>0</v>
      </c>
      <c r="I274" s="106">
        <f t="shared" si="16"/>
        <v>100</v>
      </c>
      <c r="J274" s="118">
        <f t="shared" si="17"/>
        <v>46.666666666666664</v>
      </c>
    </row>
    <row r="275" spans="1:10" x14ac:dyDescent="0.25">
      <c r="A275" s="450"/>
      <c r="B275" s="450"/>
      <c r="C275" s="422"/>
      <c r="D275" s="175" t="s">
        <v>34</v>
      </c>
      <c r="E275" s="51">
        <v>2800</v>
      </c>
      <c r="G275" s="105">
        <v>2800</v>
      </c>
      <c r="H275" s="105">
        <f t="shared" si="15"/>
        <v>0</v>
      </c>
      <c r="I275" s="106">
        <f t="shared" si="16"/>
        <v>100</v>
      </c>
      <c r="J275" s="118">
        <f t="shared" si="17"/>
        <v>46.666666666666664</v>
      </c>
    </row>
    <row r="276" spans="1:10" ht="17.45" customHeight="1" x14ac:dyDescent="0.25">
      <c r="A276" s="450"/>
      <c r="B276" s="450"/>
      <c r="C276" s="504" t="s">
        <v>491</v>
      </c>
      <c r="D276" s="175" t="s">
        <v>33</v>
      </c>
      <c r="E276" s="51">
        <v>2800</v>
      </c>
      <c r="G276" s="105">
        <v>2800</v>
      </c>
      <c r="H276" s="105">
        <f t="shared" si="15"/>
        <v>0</v>
      </c>
      <c r="I276" s="106">
        <f t="shared" si="16"/>
        <v>100</v>
      </c>
      <c r="J276" s="118">
        <f t="shared" si="17"/>
        <v>46.666666666666664</v>
      </c>
    </row>
    <row r="277" spans="1:10" x14ac:dyDescent="0.25">
      <c r="A277" s="450"/>
      <c r="B277" s="450"/>
      <c r="C277" s="504"/>
      <c r="D277" s="175" t="s">
        <v>34</v>
      </c>
      <c r="E277" s="51">
        <v>2800</v>
      </c>
      <c r="G277" s="105">
        <v>2800</v>
      </c>
      <c r="H277" s="105">
        <f t="shared" si="15"/>
        <v>0</v>
      </c>
      <c r="I277" s="106">
        <f t="shared" si="16"/>
        <v>100</v>
      </c>
      <c r="J277" s="118">
        <f t="shared" si="17"/>
        <v>46.666666666666664</v>
      </c>
    </row>
    <row r="278" spans="1:10" ht="17.45" customHeight="1" x14ac:dyDescent="0.25">
      <c r="A278" s="450"/>
      <c r="B278" s="450"/>
      <c r="C278" s="417" t="s">
        <v>440</v>
      </c>
      <c r="D278" s="175" t="s">
        <v>33</v>
      </c>
      <c r="E278" s="51">
        <v>2800</v>
      </c>
      <c r="G278" s="105">
        <v>2800</v>
      </c>
      <c r="H278" s="105">
        <f t="shared" si="15"/>
        <v>0</v>
      </c>
      <c r="I278" s="106">
        <f t="shared" si="16"/>
        <v>100</v>
      </c>
      <c r="J278" s="118">
        <f t="shared" si="17"/>
        <v>46.666666666666664</v>
      </c>
    </row>
    <row r="279" spans="1:10" x14ac:dyDescent="0.25">
      <c r="A279" s="450"/>
      <c r="B279" s="450"/>
      <c r="C279" s="422"/>
      <c r="D279" s="175" t="s">
        <v>34</v>
      </c>
      <c r="E279" s="51">
        <v>2800</v>
      </c>
      <c r="G279" s="105">
        <v>2800</v>
      </c>
      <c r="H279" s="105">
        <f t="shared" si="15"/>
        <v>0</v>
      </c>
      <c r="I279" s="106">
        <f t="shared" si="16"/>
        <v>100</v>
      </c>
      <c r="J279" s="118">
        <f t="shared" si="17"/>
        <v>46.666666666666664</v>
      </c>
    </row>
    <row r="280" spans="1:10" ht="17.45" customHeight="1" x14ac:dyDescent="0.25">
      <c r="A280" s="450"/>
      <c r="B280" s="450"/>
      <c r="C280" s="417" t="s">
        <v>466</v>
      </c>
      <c r="D280" s="175" t="s">
        <v>33</v>
      </c>
      <c r="E280" s="51">
        <v>2800</v>
      </c>
      <c r="G280" s="105">
        <v>2800</v>
      </c>
      <c r="H280" s="105">
        <f t="shared" ref="H280:H292" si="18">E280-G280</f>
        <v>0</v>
      </c>
      <c r="I280" s="106">
        <f t="shared" ref="I280:I292" si="19">IFERROR(E280/G280*100,"-")</f>
        <v>100</v>
      </c>
      <c r="J280" s="118">
        <f t="shared" ref="J280:J292" si="20">E280/60</f>
        <v>46.666666666666664</v>
      </c>
    </row>
    <row r="281" spans="1:10" ht="17.45" customHeight="1" x14ac:dyDescent="0.25">
      <c r="A281" s="450"/>
      <c r="B281" s="450"/>
      <c r="C281" s="418"/>
      <c r="D281" s="175" t="s">
        <v>34</v>
      </c>
      <c r="E281" s="51">
        <v>2800</v>
      </c>
      <c r="G281" s="105">
        <v>2800</v>
      </c>
      <c r="H281" s="105">
        <f t="shared" si="18"/>
        <v>0</v>
      </c>
      <c r="I281" s="106">
        <f t="shared" si="19"/>
        <v>100</v>
      </c>
      <c r="J281" s="118">
        <f t="shared" si="20"/>
        <v>46.666666666666664</v>
      </c>
    </row>
    <row r="282" spans="1:10" x14ac:dyDescent="0.25">
      <c r="A282" s="450"/>
      <c r="B282" s="450"/>
      <c r="C282" s="417" t="s">
        <v>485</v>
      </c>
      <c r="D282" s="175" t="s">
        <v>33</v>
      </c>
      <c r="E282" s="51">
        <v>2800</v>
      </c>
      <c r="G282" s="105">
        <v>2800</v>
      </c>
      <c r="H282" s="105">
        <f t="shared" si="18"/>
        <v>0</v>
      </c>
      <c r="I282" s="106">
        <f t="shared" si="19"/>
        <v>100</v>
      </c>
      <c r="J282" s="118">
        <f t="shared" si="20"/>
        <v>46.666666666666664</v>
      </c>
    </row>
    <row r="283" spans="1:10" x14ac:dyDescent="0.25">
      <c r="A283" s="450"/>
      <c r="B283" s="450"/>
      <c r="C283" s="422"/>
      <c r="D283" s="175" t="s">
        <v>34</v>
      </c>
      <c r="E283" s="51">
        <v>2800</v>
      </c>
      <c r="G283" s="105">
        <v>2800</v>
      </c>
      <c r="H283" s="105">
        <f t="shared" si="18"/>
        <v>0</v>
      </c>
      <c r="I283" s="106">
        <f t="shared" si="19"/>
        <v>100</v>
      </c>
      <c r="J283" s="118">
        <f t="shared" si="20"/>
        <v>46.666666666666664</v>
      </c>
    </row>
    <row r="284" spans="1:10" x14ac:dyDescent="0.25">
      <c r="A284" s="450"/>
      <c r="B284" s="450"/>
      <c r="C284" s="417" t="s">
        <v>487</v>
      </c>
      <c r="D284" s="175" t="s">
        <v>33</v>
      </c>
      <c r="E284" s="51">
        <v>2800</v>
      </c>
      <c r="G284" s="105">
        <v>2800</v>
      </c>
      <c r="H284" s="105">
        <f t="shared" si="18"/>
        <v>0</v>
      </c>
      <c r="I284" s="106">
        <f t="shared" si="19"/>
        <v>100</v>
      </c>
      <c r="J284" s="118">
        <f t="shared" si="20"/>
        <v>46.666666666666664</v>
      </c>
    </row>
    <row r="285" spans="1:10" x14ac:dyDescent="0.25">
      <c r="A285" s="450"/>
      <c r="B285" s="450"/>
      <c r="C285" s="422"/>
      <c r="D285" s="175" t="s">
        <v>34</v>
      </c>
      <c r="E285" s="51">
        <v>2800</v>
      </c>
      <c r="G285" s="105">
        <v>2800</v>
      </c>
      <c r="H285" s="105">
        <f t="shared" si="18"/>
        <v>0</v>
      </c>
      <c r="I285" s="106">
        <f t="shared" si="19"/>
        <v>100</v>
      </c>
      <c r="J285" s="118">
        <f t="shared" si="20"/>
        <v>46.666666666666664</v>
      </c>
    </row>
    <row r="286" spans="1:10" x14ac:dyDescent="0.25">
      <c r="A286" s="450"/>
      <c r="B286" s="450"/>
      <c r="C286" s="369" t="s">
        <v>696</v>
      </c>
      <c r="D286" s="366" t="s">
        <v>34</v>
      </c>
      <c r="E286" s="147">
        <v>2800</v>
      </c>
      <c r="G286" s="143">
        <v>2800</v>
      </c>
      <c r="H286" s="143">
        <f t="shared" si="18"/>
        <v>0</v>
      </c>
      <c r="I286" s="367">
        <f t="shared" si="19"/>
        <v>100</v>
      </c>
      <c r="J286" s="368">
        <f t="shared" si="20"/>
        <v>46.666666666666664</v>
      </c>
    </row>
    <row r="287" spans="1:10" x14ac:dyDescent="0.25">
      <c r="A287" s="450"/>
      <c r="B287" s="450"/>
      <c r="C287" s="417" t="s">
        <v>486</v>
      </c>
      <c r="D287" s="175" t="s">
        <v>33</v>
      </c>
      <c r="E287" s="51">
        <v>2800</v>
      </c>
      <c r="G287" s="105">
        <v>2800</v>
      </c>
      <c r="H287" s="105">
        <f t="shared" si="18"/>
        <v>0</v>
      </c>
      <c r="I287" s="106">
        <f t="shared" si="19"/>
        <v>100</v>
      </c>
      <c r="J287" s="118">
        <f t="shared" si="20"/>
        <v>46.666666666666664</v>
      </c>
    </row>
    <row r="288" spans="1:10" x14ac:dyDescent="0.25">
      <c r="A288" s="450"/>
      <c r="B288" s="450"/>
      <c r="C288" s="422"/>
      <c r="D288" s="175" t="s">
        <v>34</v>
      </c>
      <c r="E288" s="51">
        <v>2800</v>
      </c>
      <c r="G288" s="105">
        <v>2800</v>
      </c>
      <c r="H288" s="105">
        <f t="shared" si="18"/>
        <v>0</v>
      </c>
      <c r="I288" s="106">
        <f t="shared" si="19"/>
        <v>100</v>
      </c>
      <c r="J288" s="118">
        <f t="shared" si="20"/>
        <v>46.666666666666664</v>
      </c>
    </row>
    <row r="289" spans="1:11" x14ac:dyDescent="0.25">
      <c r="A289" s="450"/>
      <c r="B289" s="450"/>
      <c r="C289" s="417" t="s">
        <v>461</v>
      </c>
      <c r="D289" s="175" t="s">
        <v>33</v>
      </c>
      <c r="E289" s="51">
        <v>2800</v>
      </c>
      <c r="G289" s="105">
        <v>2800</v>
      </c>
      <c r="H289" s="105">
        <f t="shared" si="18"/>
        <v>0</v>
      </c>
      <c r="I289" s="106">
        <f t="shared" si="19"/>
        <v>100</v>
      </c>
      <c r="J289" s="118">
        <f t="shared" si="20"/>
        <v>46.666666666666664</v>
      </c>
    </row>
    <row r="290" spans="1:11" x14ac:dyDescent="0.25">
      <c r="A290" s="450"/>
      <c r="B290" s="450"/>
      <c r="C290" s="422"/>
      <c r="D290" s="175" t="s">
        <v>34</v>
      </c>
      <c r="E290" s="51">
        <v>2800</v>
      </c>
      <c r="G290" s="105">
        <v>2800</v>
      </c>
      <c r="H290" s="105">
        <f t="shared" si="18"/>
        <v>0</v>
      </c>
      <c r="I290" s="106">
        <f t="shared" si="19"/>
        <v>100</v>
      </c>
      <c r="J290" s="118">
        <f t="shared" si="20"/>
        <v>46.666666666666664</v>
      </c>
    </row>
    <row r="291" spans="1:11" ht="17.45" customHeight="1" x14ac:dyDescent="0.25">
      <c r="A291" s="450"/>
      <c r="B291" s="450"/>
      <c r="C291" s="417" t="s">
        <v>460</v>
      </c>
      <c r="D291" s="175" t="s">
        <v>33</v>
      </c>
      <c r="E291" s="51">
        <v>2800</v>
      </c>
      <c r="G291" s="105">
        <v>2800</v>
      </c>
      <c r="H291" s="105">
        <f t="shared" si="18"/>
        <v>0</v>
      </c>
      <c r="I291" s="106">
        <f t="shared" si="19"/>
        <v>100</v>
      </c>
      <c r="J291" s="118">
        <f t="shared" si="20"/>
        <v>46.666666666666664</v>
      </c>
    </row>
    <row r="292" spans="1:11" x14ac:dyDescent="0.25">
      <c r="A292" s="450"/>
      <c r="B292" s="450"/>
      <c r="C292" s="422"/>
      <c r="D292" s="175" t="s">
        <v>34</v>
      </c>
      <c r="E292" s="51">
        <v>2800</v>
      </c>
      <c r="G292" s="105">
        <v>2800</v>
      </c>
      <c r="H292" s="105">
        <f t="shared" si="18"/>
        <v>0</v>
      </c>
      <c r="I292" s="106">
        <f t="shared" si="19"/>
        <v>100</v>
      </c>
      <c r="J292" s="118">
        <f t="shared" si="20"/>
        <v>46.666666666666664</v>
      </c>
    </row>
    <row r="293" spans="1:11" ht="17.45" customHeight="1" x14ac:dyDescent="0.25">
      <c r="A293" s="450"/>
      <c r="B293" s="450"/>
      <c r="C293" s="417" t="s">
        <v>480</v>
      </c>
      <c r="D293" s="175" t="s">
        <v>33</v>
      </c>
      <c r="E293" s="51">
        <v>2800</v>
      </c>
      <c r="G293" s="105">
        <v>2800</v>
      </c>
      <c r="H293" s="105">
        <f t="shared" ref="H293:H310" si="21">E293-G293</f>
        <v>0</v>
      </c>
      <c r="I293" s="106">
        <f t="shared" ref="I293:I310" si="22">IFERROR(E293/G293*100,"-")</f>
        <v>100</v>
      </c>
      <c r="J293" s="118">
        <f>E293/60</f>
        <v>46.666666666666664</v>
      </c>
    </row>
    <row r="294" spans="1:11" x14ac:dyDescent="0.25">
      <c r="A294" s="450"/>
      <c r="B294" s="450"/>
      <c r="C294" s="418"/>
      <c r="D294" s="175" t="s">
        <v>34</v>
      </c>
      <c r="E294" s="51">
        <v>2800</v>
      </c>
      <c r="G294" s="105">
        <v>2800</v>
      </c>
      <c r="H294" s="105">
        <f t="shared" si="21"/>
        <v>0</v>
      </c>
      <c r="I294" s="106">
        <f t="shared" si="22"/>
        <v>100</v>
      </c>
      <c r="J294" s="118">
        <f>E294/60</f>
        <v>46.666666666666664</v>
      </c>
    </row>
    <row r="295" spans="1:11" ht="36" customHeight="1" x14ac:dyDescent="0.25">
      <c r="A295" s="176"/>
      <c r="B295" s="177"/>
      <c r="C295" s="178" t="s">
        <v>36</v>
      </c>
      <c r="D295" s="179"/>
      <c r="E295" s="52"/>
      <c r="G295" s="105"/>
      <c r="H295" s="105"/>
      <c r="I295" s="106"/>
    </row>
    <row r="296" spans="1:11" x14ac:dyDescent="0.25">
      <c r="A296" s="461"/>
      <c r="B296" s="461"/>
      <c r="C296" s="198" t="s">
        <v>642</v>
      </c>
      <c r="D296" s="199"/>
      <c r="E296" s="51">
        <v>1780</v>
      </c>
      <c r="G296" s="105">
        <v>1585</v>
      </c>
      <c r="H296" s="105">
        <f t="shared" si="21"/>
        <v>195</v>
      </c>
      <c r="I296" s="106">
        <f t="shared" si="22"/>
        <v>112.30283911671923</v>
      </c>
    </row>
    <row r="297" spans="1:11" x14ac:dyDescent="0.25">
      <c r="A297" s="493"/>
      <c r="B297" s="493"/>
      <c r="C297" s="258" t="s">
        <v>664</v>
      </c>
      <c r="D297" s="199"/>
      <c r="E297" s="51">
        <v>400</v>
      </c>
      <c r="G297" s="143"/>
      <c r="H297" s="105">
        <f>E297-G297</f>
        <v>400</v>
      </c>
      <c r="I297" s="106" t="str">
        <f>IFERROR(E297/G297*100,"-")</f>
        <v>-</v>
      </c>
    </row>
    <row r="298" spans="1:11" x14ac:dyDescent="0.25">
      <c r="A298" s="493"/>
      <c r="B298" s="493"/>
      <c r="C298" s="198" t="s">
        <v>643</v>
      </c>
      <c r="D298" s="199"/>
      <c r="E298" s="51">
        <v>800</v>
      </c>
      <c r="G298" s="105">
        <v>779.33</v>
      </c>
      <c r="H298" s="105">
        <f t="shared" si="21"/>
        <v>20.669999999999959</v>
      </c>
      <c r="I298" s="106">
        <f t="shared" si="22"/>
        <v>102.65227823900017</v>
      </c>
    </row>
    <row r="299" spans="1:11" x14ac:dyDescent="0.25">
      <c r="A299" s="493"/>
      <c r="B299" s="493"/>
      <c r="C299" s="198" t="s">
        <v>644</v>
      </c>
      <c r="D299" s="199"/>
      <c r="E299" s="51">
        <v>650</v>
      </c>
      <c r="G299" s="105">
        <v>525</v>
      </c>
      <c r="H299" s="105">
        <f t="shared" si="21"/>
        <v>125</v>
      </c>
      <c r="I299" s="106">
        <f t="shared" si="22"/>
        <v>123.80952380952381</v>
      </c>
    </row>
    <row r="300" spans="1:11" ht="36" x14ac:dyDescent="0.25">
      <c r="A300" s="462"/>
      <c r="B300" s="462"/>
      <c r="C300" s="259" t="s">
        <v>645</v>
      </c>
      <c r="D300" s="199"/>
      <c r="E300" s="51">
        <v>1080</v>
      </c>
      <c r="G300" s="105">
        <v>900</v>
      </c>
      <c r="H300" s="105">
        <f t="shared" si="21"/>
        <v>180</v>
      </c>
      <c r="I300" s="106">
        <f t="shared" si="22"/>
        <v>120</v>
      </c>
    </row>
    <row r="301" spans="1:11" ht="36" x14ac:dyDescent="0.25">
      <c r="A301" s="176"/>
      <c r="B301" s="184"/>
      <c r="C301" s="185" t="s">
        <v>214</v>
      </c>
      <c r="D301" s="186"/>
      <c r="E301" s="55"/>
      <c r="G301" s="105"/>
      <c r="H301" s="105"/>
      <c r="I301" s="106"/>
    </row>
    <row r="302" spans="1:11" x14ac:dyDescent="0.25">
      <c r="A302" s="409"/>
      <c r="B302" s="409"/>
      <c r="C302" s="198" t="s">
        <v>96</v>
      </c>
      <c r="D302" s="199"/>
      <c r="E302" s="51">
        <v>834.59</v>
      </c>
      <c r="F302" s="73"/>
      <c r="G302" s="105">
        <v>834.59</v>
      </c>
      <c r="H302" s="105">
        <f t="shared" si="21"/>
        <v>0</v>
      </c>
      <c r="I302" s="106">
        <f t="shared" si="22"/>
        <v>100</v>
      </c>
      <c r="J302" s="116"/>
      <c r="K302" s="74"/>
    </row>
    <row r="303" spans="1:11" ht="34.9" customHeight="1" x14ac:dyDescent="0.25">
      <c r="A303" s="410"/>
      <c r="B303" s="410"/>
      <c r="C303" s="507" t="s">
        <v>639</v>
      </c>
      <c r="D303" s="508"/>
      <c r="E303" s="51">
        <v>50</v>
      </c>
      <c r="G303" s="105">
        <v>50</v>
      </c>
      <c r="H303" s="105">
        <f t="shared" si="21"/>
        <v>0</v>
      </c>
      <c r="I303" s="106">
        <f t="shared" si="22"/>
        <v>100</v>
      </c>
    </row>
    <row r="304" spans="1:11" ht="34.9" customHeight="1" x14ac:dyDescent="0.25">
      <c r="A304" s="410"/>
      <c r="B304" s="410"/>
      <c r="C304" s="469" t="s">
        <v>321</v>
      </c>
      <c r="D304" s="470"/>
      <c r="E304" s="51">
        <v>25</v>
      </c>
      <c r="G304" s="105">
        <v>25</v>
      </c>
      <c r="H304" s="105"/>
      <c r="I304" s="106"/>
    </row>
    <row r="305" spans="1:10" x14ac:dyDescent="0.25">
      <c r="A305" s="410"/>
      <c r="B305" s="410"/>
      <c r="C305" s="198" t="s">
        <v>55</v>
      </c>
      <c r="D305" s="200"/>
      <c r="E305" s="51">
        <v>39.01</v>
      </c>
      <c r="G305" s="105">
        <v>39.01</v>
      </c>
      <c r="H305" s="105">
        <f t="shared" si="21"/>
        <v>0</v>
      </c>
      <c r="I305" s="106">
        <f t="shared" si="22"/>
        <v>100</v>
      </c>
    </row>
    <row r="306" spans="1:10" x14ac:dyDescent="0.25">
      <c r="A306" s="410"/>
      <c r="B306" s="410"/>
      <c r="C306" s="198" t="s">
        <v>184</v>
      </c>
      <c r="D306" s="200"/>
      <c r="E306" s="51">
        <v>60</v>
      </c>
      <c r="G306" s="105">
        <v>60</v>
      </c>
      <c r="H306" s="105">
        <f t="shared" si="21"/>
        <v>0</v>
      </c>
      <c r="I306" s="106">
        <f t="shared" si="22"/>
        <v>100</v>
      </c>
    </row>
    <row r="307" spans="1:10" ht="39" customHeight="1" x14ac:dyDescent="0.25">
      <c r="A307" s="410"/>
      <c r="B307" s="410"/>
      <c r="C307" s="496" t="s">
        <v>621</v>
      </c>
      <c r="D307" s="497"/>
      <c r="E307" s="51">
        <v>10</v>
      </c>
      <c r="G307" s="105">
        <v>10</v>
      </c>
      <c r="H307" s="105">
        <f t="shared" si="21"/>
        <v>0</v>
      </c>
      <c r="I307" s="106">
        <f t="shared" si="22"/>
        <v>100</v>
      </c>
    </row>
    <row r="308" spans="1:10" ht="17.45" customHeight="1" x14ac:dyDescent="0.25">
      <c r="A308" s="410"/>
      <c r="B308" s="410"/>
      <c r="C308" s="469" t="s">
        <v>161</v>
      </c>
      <c r="D308" s="470"/>
      <c r="E308" s="51">
        <v>5</v>
      </c>
      <c r="G308" s="105">
        <v>5</v>
      </c>
      <c r="H308" s="105">
        <f t="shared" si="21"/>
        <v>0</v>
      </c>
      <c r="I308" s="106">
        <f t="shared" si="22"/>
        <v>100</v>
      </c>
    </row>
    <row r="309" spans="1:10" ht="17.45" customHeight="1" x14ac:dyDescent="0.25">
      <c r="A309" s="410"/>
      <c r="B309" s="410"/>
      <c r="C309" s="206" t="s">
        <v>185</v>
      </c>
      <c r="D309" s="207"/>
      <c r="E309" s="51">
        <v>3</v>
      </c>
      <c r="G309" s="105">
        <v>3</v>
      </c>
      <c r="H309" s="105">
        <f t="shared" si="21"/>
        <v>0</v>
      </c>
      <c r="I309" s="106">
        <f t="shared" si="22"/>
        <v>100</v>
      </c>
    </row>
    <row r="310" spans="1:10" x14ac:dyDescent="0.25">
      <c r="A310" s="411"/>
      <c r="B310" s="411"/>
      <c r="C310" s="206" t="s">
        <v>183</v>
      </c>
      <c r="D310" s="207"/>
      <c r="E310" s="51">
        <v>5</v>
      </c>
      <c r="G310" s="105">
        <v>5</v>
      </c>
      <c r="H310" s="105">
        <f t="shared" si="21"/>
        <v>0</v>
      </c>
      <c r="I310" s="106">
        <f t="shared" si="22"/>
        <v>100</v>
      </c>
    </row>
    <row r="312" spans="1:10" s="50" customFormat="1" x14ac:dyDescent="0.25">
      <c r="A312" s="248"/>
      <c r="B312" s="260" t="s">
        <v>646</v>
      </c>
      <c r="C312" s="249"/>
      <c r="D312" s="182"/>
      <c r="E312" s="183"/>
      <c r="G312" s="107"/>
      <c r="H312" s="107"/>
      <c r="I312" s="107"/>
      <c r="J312" s="112"/>
    </row>
    <row r="313" spans="1:10" s="50" customFormat="1" x14ac:dyDescent="0.25">
      <c r="A313" s="248"/>
      <c r="B313" s="249"/>
      <c r="C313" s="249" t="s">
        <v>641</v>
      </c>
      <c r="D313" s="182"/>
      <c r="E313" s="183"/>
      <c r="G313" s="107"/>
      <c r="H313" s="107"/>
      <c r="I313" s="107"/>
      <c r="J313" s="112"/>
    </row>
    <row r="314" spans="1:10" s="50" customFormat="1" x14ac:dyDescent="0.25">
      <c r="A314" s="248"/>
      <c r="B314" s="249"/>
      <c r="C314" s="249"/>
      <c r="D314" s="182"/>
      <c r="E314" s="183"/>
      <c r="G314" s="107"/>
      <c r="H314" s="107"/>
      <c r="I314" s="107"/>
      <c r="J314" s="112"/>
    </row>
    <row r="315" spans="1:10" s="50" customFormat="1" x14ac:dyDescent="0.25">
      <c r="A315" s="107"/>
      <c r="B315" s="261"/>
      <c r="C315" s="249" t="s">
        <v>665</v>
      </c>
      <c r="D315" s="182" t="s">
        <v>317</v>
      </c>
      <c r="E315" s="183"/>
      <c r="G315" s="107"/>
      <c r="H315" s="107"/>
      <c r="I315" s="107"/>
      <c r="J315" s="112"/>
    </row>
    <row r="316" spans="1:10" x14ac:dyDescent="0.25">
      <c r="B316" s="249"/>
      <c r="C316" s="249"/>
      <c r="D316" s="182" t="s">
        <v>318</v>
      </c>
    </row>
    <row r="318" spans="1:10" s="50" customFormat="1" ht="36.75" customHeight="1" x14ac:dyDescent="0.25">
      <c r="A318" s="406"/>
      <c r="B318" s="406"/>
      <c r="C318" s="406"/>
      <c r="D318" s="406"/>
      <c r="E318" s="406"/>
      <c r="G318" s="107"/>
      <c r="H318" s="107"/>
      <c r="I318" s="107"/>
      <c r="J318" s="112"/>
    </row>
    <row r="324" spans="1:10" x14ac:dyDescent="0.25">
      <c r="A324" s="189"/>
      <c r="B324" s="189"/>
      <c r="C324" s="189"/>
      <c r="D324" s="189"/>
      <c r="E324" s="189"/>
    </row>
    <row r="325" spans="1:10" ht="39" customHeight="1" x14ac:dyDescent="0.25">
      <c r="A325" s="397"/>
      <c r="B325" s="397"/>
      <c r="C325" s="397"/>
      <c r="D325" s="397"/>
      <c r="E325" s="397"/>
    </row>
    <row r="327" spans="1:10" s="50" customFormat="1" ht="54" customHeight="1" x14ac:dyDescent="0.25">
      <c r="A327" s="397"/>
      <c r="B327" s="398"/>
      <c r="C327" s="398"/>
      <c r="D327" s="398"/>
      <c r="E327" s="398"/>
      <c r="G327" s="107"/>
      <c r="H327" s="107"/>
      <c r="I327" s="107"/>
      <c r="J327" s="112"/>
    </row>
  </sheetData>
  <customSheetViews>
    <customSheetView guid="{839003FA-3055-4E28-826D-0A2EF77DACBD}" scale="70" showPageBreaks="1" fitToPage="1" printArea="1" view="pageBreakPreview">
      <selection activeCell="C22" sqref="C22:C24"/>
      <rowBreaks count="8" manualBreakCount="8">
        <brk id="67" max="4" man="1"/>
        <brk id="72" max="4" man="1"/>
        <brk id="139" max="4" man="1"/>
        <brk id="147" max="4" man="1"/>
        <brk id="210" max="4" man="1"/>
        <brk id="222" max="4" man="1"/>
        <brk id="282" max="4" man="1"/>
        <brk id="301" max="4" man="1"/>
      </rowBreaks>
      <pageMargins left="0.74803149606299213" right="0.74803149606299213" top="0.98425196850393704" bottom="0.98425196850393704" header="0" footer="0"/>
      <printOptions horizontalCentered="1"/>
      <pageSetup paperSize="9" scale="59" fitToHeight="5" orientation="portrait" r:id="rId1"/>
      <headerFooter alignWithMargins="0"/>
    </customSheetView>
  </customSheetViews>
  <mergeCells count="142">
    <mergeCell ref="C85:C87"/>
    <mergeCell ref="C145:C146"/>
    <mergeCell ref="J5:J6"/>
    <mergeCell ref="C249:C250"/>
    <mergeCell ref="C183:C184"/>
    <mergeCell ref="C49:C51"/>
    <mergeCell ref="C233:C234"/>
    <mergeCell ref="C169:C170"/>
    <mergeCell ref="C156:C157"/>
    <mergeCell ref="C76:C78"/>
    <mergeCell ref="C70:C72"/>
    <mergeCell ref="C88:C90"/>
    <mergeCell ref="C139:C141"/>
    <mergeCell ref="C79:C81"/>
    <mergeCell ref="C109:C111"/>
    <mergeCell ref="C112:C114"/>
    <mergeCell ref="C106:C108"/>
    <mergeCell ref="C127:C129"/>
    <mergeCell ref="C103:C105"/>
    <mergeCell ref="C193:C194"/>
    <mergeCell ref="C189:C190"/>
    <mergeCell ref="C124:C126"/>
    <mergeCell ref="C115:C117"/>
    <mergeCell ref="C43:C45"/>
    <mergeCell ref="C136:C138"/>
    <mergeCell ref="C185:C186"/>
    <mergeCell ref="C148:C149"/>
    <mergeCell ref="C150:C151"/>
    <mergeCell ref="C152:C153"/>
    <mergeCell ref="C154:C155"/>
    <mergeCell ref="C160:C161"/>
    <mergeCell ref="C162:C163"/>
    <mergeCell ref="C164:C165"/>
    <mergeCell ref="C167:C168"/>
    <mergeCell ref="C171:C172"/>
    <mergeCell ref="A1:E1"/>
    <mergeCell ref="A5:B5"/>
    <mergeCell ref="D5:D6"/>
    <mergeCell ref="E5:E6"/>
    <mergeCell ref="A6:B6"/>
    <mergeCell ref="C52:C54"/>
    <mergeCell ref="C13:C15"/>
    <mergeCell ref="C40:C42"/>
    <mergeCell ref="C16:C18"/>
    <mergeCell ref="C19:C21"/>
    <mergeCell ref="C22:C24"/>
    <mergeCell ref="A7:A146"/>
    <mergeCell ref="C7:C9"/>
    <mergeCell ref="C28:C30"/>
    <mergeCell ref="C31:C33"/>
    <mergeCell ref="C34:C36"/>
    <mergeCell ref="C37:C39"/>
    <mergeCell ref="B7:B146"/>
    <mergeCell ref="C118:C120"/>
    <mergeCell ref="C121:C123"/>
    <mergeCell ref="C82:C84"/>
    <mergeCell ref="C133:C135"/>
    <mergeCell ref="C73:C75"/>
    <mergeCell ref="C94:C96"/>
    <mergeCell ref="A148:A294"/>
    <mergeCell ref="B148:B294"/>
    <mergeCell ref="C293:C294"/>
    <mergeCell ref="C289:C290"/>
    <mergeCell ref="C291:C292"/>
    <mergeCell ref="C231:C232"/>
    <mergeCell ref="C218:C219"/>
    <mergeCell ref="C241:C242"/>
    <mergeCell ref="C280:C281"/>
    <mergeCell ref="C237:C238"/>
    <mergeCell ref="C210:C211"/>
    <mergeCell ref="C202:C203"/>
    <mergeCell ref="C204:C205"/>
    <mergeCell ref="C206:C207"/>
    <mergeCell ref="C208:C209"/>
    <mergeCell ref="C214:C215"/>
    <mergeCell ref="C212:C213"/>
    <mergeCell ref="C216:C217"/>
    <mergeCell ref="C220:C221"/>
    <mergeCell ref="C222:C223"/>
    <mergeCell ref="C228:C229"/>
    <mergeCell ref="C235:C236"/>
    <mergeCell ref="C278:C279"/>
    <mergeCell ref="C239:C240"/>
    <mergeCell ref="A327:E327"/>
    <mergeCell ref="A325:E325"/>
    <mergeCell ref="A318:E318"/>
    <mergeCell ref="C308:D308"/>
    <mergeCell ref="B302:B310"/>
    <mergeCell ref="A296:A300"/>
    <mergeCell ref="B296:B300"/>
    <mergeCell ref="A302:A310"/>
    <mergeCell ref="C303:D303"/>
    <mergeCell ref="C307:D307"/>
    <mergeCell ref="C304:D304"/>
    <mergeCell ref="G5:G6"/>
    <mergeCell ref="H5:H6"/>
    <mergeCell ref="I5:I6"/>
    <mergeCell ref="C287:C288"/>
    <mergeCell ref="C55:C57"/>
    <mergeCell ref="C58:C60"/>
    <mergeCell ref="C61:C63"/>
    <mergeCell ref="C64:C66"/>
    <mergeCell ref="C251:C252"/>
    <mergeCell ref="C282:C283"/>
    <mergeCell ref="C266:C267"/>
    <mergeCell ref="C200:C201"/>
    <mergeCell ref="C198:C199"/>
    <mergeCell ref="C274:C275"/>
    <mergeCell ref="C142:C144"/>
    <mergeCell ref="C130:C132"/>
    <mergeCell ref="C91:C93"/>
    <mergeCell ref="C11:C12"/>
    <mergeCell ref="C67:C69"/>
    <mergeCell ref="C224:C225"/>
    <mergeCell ref="C226:C227"/>
    <mergeCell ref="C187:C188"/>
    <mergeCell ref="C46:C48"/>
    <mergeCell ref="C179:C180"/>
    <mergeCell ref="C264:C265"/>
    <mergeCell ref="C195:C196"/>
    <mergeCell ref="C25:C27"/>
    <mergeCell ref="C284:C285"/>
    <mergeCell ref="C260:C261"/>
    <mergeCell ref="C253:C254"/>
    <mergeCell ref="C158:C159"/>
    <mergeCell ref="C173:C174"/>
    <mergeCell ref="C177:C178"/>
    <mergeCell ref="C175:C176"/>
    <mergeCell ref="C243:C244"/>
    <mergeCell ref="C245:C246"/>
    <mergeCell ref="C247:C248"/>
    <mergeCell ref="C255:C256"/>
    <mergeCell ref="C262:C263"/>
    <mergeCell ref="C258:C259"/>
    <mergeCell ref="C268:C269"/>
    <mergeCell ref="C270:C271"/>
    <mergeCell ref="C276:C277"/>
    <mergeCell ref="C272:C273"/>
    <mergeCell ref="C97:C99"/>
    <mergeCell ref="C100:C102"/>
    <mergeCell ref="C181:C182"/>
    <mergeCell ref="C191:C192"/>
  </mergeCells>
  <phoneticPr fontId="2" type="noConversion"/>
  <printOptions horizontalCentered="1"/>
  <pageMargins left="0.74803149606299213" right="0.74803149606299213" top="0.98425196850393704" bottom="0.98425196850393704" header="0" footer="0"/>
  <pageSetup paperSize="9" scale="56" fitToHeight="5" orientation="portrait" r:id="rId2"/>
  <headerFooter alignWithMargins="0"/>
  <rowBreaks count="1" manualBreakCount="1">
    <brk id="6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3"/>
  <sheetViews>
    <sheetView view="pageBreakPreview" topLeftCell="A19"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7" hidden="1" customWidth="1"/>
    <col min="10" max="10" width="13" style="114" hidden="1" customWidth="1"/>
    <col min="11" max="11" width="9.140625" style="53" hidden="1" customWidth="1"/>
    <col min="12" max="16384" width="9.140625" style="53"/>
  </cols>
  <sheetData>
    <row r="1" spans="1:10" s="57" customFormat="1" ht="69.75" customHeight="1" x14ac:dyDescent="0.35">
      <c r="A1" s="387" t="s">
        <v>657</v>
      </c>
      <c r="B1" s="388"/>
      <c r="C1" s="388"/>
      <c r="D1" s="388"/>
      <c r="E1" s="388"/>
      <c r="G1" s="104"/>
      <c r="H1" s="104"/>
      <c r="I1" s="104"/>
      <c r="J1" s="113"/>
    </row>
    <row r="2" spans="1:10" s="57" customFormat="1" ht="20.100000000000001" customHeight="1" x14ac:dyDescent="0.35">
      <c r="A2" s="170"/>
      <c r="B2" s="171"/>
      <c r="C2" s="171"/>
      <c r="D2" s="171"/>
      <c r="E2" s="171"/>
      <c r="G2" s="104"/>
      <c r="H2" s="104"/>
      <c r="I2" s="104"/>
      <c r="J2" s="113"/>
    </row>
    <row r="3" spans="1:10" s="57" customFormat="1" ht="20.100000000000001" customHeight="1" x14ac:dyDescent="0.35">
      <c r="A3" s="348" t="s">
        <v>684</v>
      </c>
      <c r="B3" s="171"/>
      <c r="C3" s="171"/>
      <c r="D3" s="171"/>
      <c r="E3" s="171"/>
      <c r="G3" s="104"/>
      <c r="H3" s="104"/>
      <c r="I3" s="104"/>
      <c r="J3" s="113"/>
    </row>
    <row r="4" spans="1:10" s="57" customFormat="1" ht="20.100000000000001" customHeight="1" x14ac:dyDescent="0.35">
      <c r="A4" s="170"/>
      <c r="B4" s="171"/>
      <c r="C4" s="171"/>
      <c r="D4" s="171"/>
      <c r="E4" s="172"/>
      <c r="G4" s="104"/>
      <c r="H4" s="104"/>
      <c r="I4" s="104"/>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1</v>
      </c>
      <c r="B6" s="393"/>
      <c r="C6" s="174" t="s">
        <v>32</v>
      </c>
      <c r="D6" s="390"/>
      <c r="E6" s="391"/>
      <c r="G6" s="396"/>
      <c r="H6" s="396"/>
      <c r="I6" s="396"/>
      <c r="J6" s="396" t="s">
        <v>273</v>
      </c>
    </row>
    <row r="7" spans="1:10" ht="17.45" customHeight="1" x14ac:dyDescent="0.25">
      <c r="A7" s="385"/>
      <c r="B7" s="384" t="s">
        <v>29</v>
      </c>
      <c r="C7" s="399" t="s">
        <v>522</v>
      </c>
      <c r="D7" s="175" t="s">
        <v>33</v>
      </c>
      <c r="E7" s="147">
        <v>2880</v>
      </c>
      <c r="G7" s="105">
        <v>2880</v>
      </c>
      <c r="H7" s="105">
        <f>E7-G7</f>
        <v>0</v>
      </c>
      <c r="I7" s="106">
        <f>IFERROR(E7/G7*100,"-")</f>
        <v>100</v>
      </c>
      <c r="J7" s="118">
        <f>E7/60</f>
        <v>48</v>
      </c>
    </row>
    <row r="8" spans="1:10" ht="17.45" customHeight="1" x14ac:dyDescent="0.25">
      <c r="A8" s="385"/>
      <c r="B8" s="385"/>
      <c r="C8" s="401"/>
      <c r="D8" s="175" t="s">
        <v>34</v>
      </c>
      <c r="E8" s="147">
        <v>2880</v>
      </c>
      <c r="G8" s="105">
        <v>2880</v>
      </c>
      <c r="H8" s="105">
        <f t="shared" ref="H8:H39" si="0">E8-G8</f>
        <v>0</v>
      </c>
      <c r="I8" s="106">
        <f t="shared" ref="I8:I39" si="1">IFERROR(E8/G8*100,"-")</f>
        <v>100</v>
      </c>
      <c r="J8" s="118">
        <f t="shared" ref="J8:J35" si="2">E8/60</f>
        <v>48</v>
      </c>
    </row>
    <row r="9" spans="1:10" ht="17.45" customHeight="1" x14ac:dyDescent="0.25">
      <c r="A9" s="385"/>
      <c r="B9" s="385"/>
      <c r="C9" s="400"/>
      <c r="D9" s="175" t="s">
        <v>30</v>
      </c>
      <c r="E9" s="147">
        <v>2880</v>
      </c>
      <c r="G9" s="105">
        <v>2880</v>
      </c>
      <c r="H9" s="105">
        <f t="shared" si="0"/>
        <v>0</v>
      </c>
      <c r="I9" s="106">
        <f t="shared" si="1"/>
        <v>100</v>
      </c>
      <c r="J9" s="118">
        <f t="shared" si="2"/>
        <v>48</v>
      </c>
    </row>
    <row r="10" spans="1:10" ht="17.45" customHeight="1" x14ac:dyDescent="0.25">
      <c r="A10" s="385"/>
      <c r="B10" s="405"/>
      <c r="C10" s="399" t="s">
        <v>341</v>
      </c>
      <c r="D10" s="224" t="s">
        <v>33</v>
      </c>
      <c r="E10" s="157">
        <v>2880</v>
      </c>
      <c r="G10" s="105">
        <v>2880</v>
      </c>
      <c r="H10" s="105">
        <f t="shared" si="0"/>
        <v>0</v>
      </c>
      <c r="I10" s="106">
        <f t="shared" si="1"/>
        <v>100</v>
      </c>
      <c r="J10" s="118">
        <f t="shared" si="2"/>
        <v>48</v>
      </c>
    </row>
    <row r="11" spans="1:10" ht="17.45" customHeight="1" x14ac:dyDescent="0.25">
      <c r="A11" s="385"/>
      <c r="B11" s="405"/>
      <c r="C11" s="401"/>
      <c r="D11" s="224" t="s">
        <v>34</v>
      </c>
      <c r="E11" s="157">
        <v>2880</v>
      </c>
      <c r="G11" s="105">
        <v>2880</v>
      </c>
      <c r="H11" s="105">
        <f t="shared" si="0"/>
        <v>0</v>
      </c>
      <c r="I11" s="106">
        <f t="shared" si="1"/>
        <v>100</v>
      </c>
      <c r="J11" s="118">
        <f t="shared" si="2"/>
        <v>48</v>
      </c>
    </row>
    <row r="12" spans="1:10" ht="17.45" customHeight="1" x14ac:dyDescent="0.25">
      <c r="A12" s="385"/>
      <c r="B12" s="405"/>
      <c r="C12" s="401"/>
      <c r="D12" s="224" t="s">
        <v>30</v>
      </c>
      <c r="E12" s="157">
        <v>2880</v>
      </c>
      <c r="G12" s="105">
        <v>2880</v>
      </c>
      <c r="H12" s="105">
        <f t="shared" si="0"/>
        <v>0</v>
      </c>
      <c r="I12" s="106">
        <f t="shared" si="1"/>
        <v>100</v>
      </c>
      <c r="J12" s="118">
        <f t="shared" si="2"/>
        <v>48</v>
      </c>
    </row>
    <row r="13" spans="1:10" ht="17.45" customHeight="1" x14ac:dyDescent="0.25">
      <c r="A13" s="385"/>
      <c r="B13" s="405"/>
      <c r="C13" s="400"/>
      <c r="D13" s="224" t="s">
        <v>31</v>
      </c>
      <c r="E13" s="157">
        <v>2880</v>
      </c>
      <c r="G13" s="105">
        <v>2880</v>
      </c>
      <c r="H13" s="105">
        <f t="shared" si="0"/>
        <v>0</v>
      </c>
      <c r="I13" s="106">
        <f t="shared" si="1"/>
        <v>100</v>
      </c>
      <c r="J13" s="118">
        <f t="shared" si="2"/>
        <v>48</v>
      </c>
    </row>
    <row r="14" spans="1:10" ht="17.45" customHeight="1" x14ac:dyDescent="0.25">
      <c r="A14" s="385"/>
      <c r="B14" s="405"/>
      <c r="C14" s="399" t="s">
        <v>523</v>
      </c>
      <c r="D14" s="224" t="s">
        <v>33</v>
      </c>
      <c r="E14" s="157">
        <v>2880</v>
      </c>
      <c r="G14" s="105">
        <v>2880</v>
      </c>
      <c r="H14" s="105">
        <f t="shared" si="0"/>
        <v>0</v>
      </c>
      <c r="I14" s="106">
        <f t="shared" si="1"/>
        <v>100</v>
      </c>
      <c r="J14" s="118">
        <f t="shared" si="2"/>
        <v>48</v>
      </c>
    </row>
    <row r="15" spans="1:10" ht="17.45" customHeight="1" x14ac:dyDescent="0.25">
      <c r="A15" s="385"/>
      <c r="B15" s="405"/>
      <c r="C15" s="401"/>
      <c r="D15" s="224" t="s">
        <v>34</v>
      </c>
      <c r="E15" s="157">
        <v>2880</v>
      </c>
      <c r="G15" s="105">
        <v>2880</v>
      </c>
      <c r="H15" s="105">
        <f t="shared" si="0"/>
        <v>0</v>
      </c>
      <c r="I15" s="106">
        <f t="shared" si="1"/>
        <v>100</v>
      </c>
      <c r="J15" s="118">
        <f t="shared" si="2"/>
        <v>48</v>
      </c>
    </row>
    <row r="16" spans="1:10" ht="17.45" customHeight="1" x14ac:dyDescent="0.25">
      <c r="A16" s="385"/>
      <c r="B16" s="405"/>
      <c r="C16" s="401"/>
      <c r="D16" s="224" t="s">
        <v>30</v>
      </c>
      <c r="E16" s="157">
        <v>2880</v>
      </c>
      <c r="G16" s="105">
        <v>2880</v>
      </c>
      <c r="H16" s="105">
        <f t="shared" si="0"/>
        <v>0</v>
      </c>
      <c r="I16" s="106">
        <f t="shared" si="1"/>
        <v>100</v>
      </c>
      <c r="J16" s="118">
        <f t="shared" si="2"/>
        <v>48</v>
      </c>
    </row>
    <row r="17" spans="1:10" ht="17.45" customHeight="1" x14ac:dyDescent="0.25">
      <c r="A17" s="385"/>
      <c r="B17" s="405"/>
      <c r="C17" s="400"/>
      <c r="D17" s="224" t="s">
        <v>31</v>
      </c>
      <c r="E17" s="157">
        <v>2880</v>
      </c>
      <c r="G17" s="105">
        <v>2880</v>
      </c>
      <c r="H17" s="105">
        <f t="shared" si="0"/>
        <v>0</v>
      </c>
      <c r="I17" s="106">
        <f t="shared" si="1"/>
        <v>100</v>
      </c>
      <c r="J17" s="118">
        <f t="shared" si="2"/>
        <v>48</v>
      </c>
    </row>
    <row r="18" spans="1:10" ht="17.45" customHeight="1" x14ac:dyDescent="0.25">
      <c r="A18" s="385"/>
      <c r="B18" s="385"/>
      <c r="C18" s="399" t="s">
        <v>339</v>
      </c>
      <c r="D18" s="233" t="s">
        <v>33</v>
      </c>
      <c r="E18" s="157">
        <v>2880</v>
      </c>
      <c r="G18" s="105">
        <v>2880</v>
      </c>
      <c r="H18" s="105">
        <f t="shared" si="0"/>
        <v>0</v>
      </c>
      <c r="I18" s="106">
        <f t="shared" si="1"/>
        <v>100</v>
      </c>
      <c r="J18" s="118">
        <f t="shared" si="2"/>
        <v>48</v>
      </c>
    </row>
    <row r="19" spans="1:10" ht="17.45" customHeight="1" x14ac:dyDescent="0.25">
      <c r="A19" s="385"/>
      <c r="B19" s="385"/>
      <c r="C19" s="401"/>
      <c r="D19" s="175" t="s">
        <v>34</v>
      </c>
      <c r="E19" s="147">
        <v>2880</v>
      </c>
      <c r="G19" s="105">
        <v>2880</v>
      </c>
      <c r="H19" s="105">
        <f t="shared" si="0"/>
        <v>0</v>
      </c>
      <c r="I19" s="106">
        <f t="shared" si="1"/>
        <v>100</v>
      </c>
      <c r="J19" s="118">
        <f t="shared" si="2"/>
        <v>48</v>
      </c>
    </row>
    <row r="20" spans="1:10" ht="17.45" customHeight="1" x14ac:dyDescent="0.25">
      <c r="A20" s="385"/>
      <c r="B20" s="386"/>
      <c r="C20" s="400"/>
      <c r="D20" s="175" t="s">
        <v>30</v>
      </c>
      <c r="E20" s="147">
        <v>2880</v>
      </c>
      <c r="G20" s="105">
        <v>2880</v>
      </c>
      <c r="H20" s="105">
        <f t="shared" si="0"/>
        <v>0</v>
      </c>
      <c r="I20" s="106">
        <f t="shared" si="1"/>
        <v>100</v>
      </c>
      <c r="J20" s="118">
        <f t="shared" si="2"/>
        <v>48</v>
      </c>
    </row>
    <row r="21" spans="1:10" ht="34.5" customHeight="1" x14ac:dyDescent="0.25">
      <c r="A21" s="176"/>
      <c r="B21" s="177"/>
      <c r="C21" s="178" t="s">
        <v>35</v>
      </c>
      <c r="D21" s="179"/>
      <c r="E21" s="148"/>
      <c r="G21" s="105"/>
      <c r="H21" s="105"/>
      <c r="I21" s="106"/>
      <c r="J21" s="118"/>
    </row>
    <row r="22" spans="1:10" ht="17.45" customHeight="1" x14ac:dyDescent="0.25">
      <c r="A22" s="402"/>
      <c r="B22" s="402"/>
      <c r="C22" s="399" t="s">
        <v>339</v>
      </c>
      <c r="D22" s="175" t="s">
        <v>33</v>
      </c>
      <c r="E22" s="147">
        <v>3690</v>
      </c>
      <c r="G22" s="105">
        <v>3690</v>
      </c>
      <c r="H22" s="105">
        <f>E22-G22</f>
        <v>0</v>
      </c>
      <c r="I22" s="106">
        <f>IFERROR(E22/G22*100,"-")</f>
        <v>100</v>
      </c>
      <c r="J22" s="118">
        <f>E22/60</f>
        <v>61.5</v>
      </c>
    </row>
    <row r="23" spans="1:10" ht="17.45" customHeight="1" x14ac:dyDescent="0.25">
      <c r="A23" s="403"/>
      <c r="B23" s="403"/>
      <c r="C23" s="400"/>
      <c r="D23" s="175" t="s">
        <v>34</v>
      </c>
      <c r="E23" s="147">
        <v>3690</v>
      </c>
      <c r="G23" s="105">
        <v>3690</v>
      </c>
      <c r="H23" s="105">
        <f>E23-G23</f>
        <v>0</v>
      </c>
      <c r="I23" s="106">
        <f>IFERROR(E23/G23*100,"-")</f>
        <v>100</v>
      </c>
      <c r="J23" s="118">
        <f>E23/60</f>
        <v>61.5</v>
      </c>
    </row>
    <row r="24" spans="1:10" ht="17.45" customHeight="1" x14ac:dyDescent="0.25">
      <c r="A24" s="403"/>
      <c r="B24" s="403"/>
      <c r="C24" s="196" t="s">
        <v>341</v>
      </c>
      <c r="D24" s="175" t="s">
        <v>33</v>
      </c>
      <c r="E24" s="147">
        <v>3690</v>
      </c>
      <c r="G24" s="105">
        <v>3690</v>
      </c>
      <c r="H24" s="105">
        <f>E24-G24</f>
        <v>0</v>
      </c>
      <c r="I24" s="106">
        <f>IFERROR(E24/G24*100,"-")</f>
        <v>100</v>
      </c>
      <c r="J24" s="118">
        <f>E24/60</f>
        <v>61.5</v>
      </c>
    </row>
    <row r="25" spans="1:10" ht="17.45" customHeight="1" x14ac:dyDescent="0.25">
      <c r="A25" s="403"/>
      <c r="B25" s="403"/>
      <c r="C25" s="399" t="s">
        <v>340</v>
      </c>
      <c r="D25" s="175" t="s">
        <v>33</v>
      </c>
      <c r="E25" s="147">
        <v>3690</v>
      </c>
      <c r="G25" s="105">
        <v>3690</v>
      </c>
      <c r="H25" s="105">
        <f>E25-G25</f>
        <v>0</v>
      </c>
      <c r="I25" s="106">
        <f>IFERROR(E25/G25*100,"-")</f>
        <v>100</v>
      </c>
      <c r="J25" s="118">
        <f>E25/60</f>
        <v>61.5</v>
      </c>
    </row>
    <row r="26" spans="1:10" ht="17.45" customHeight="1" x14ac:dyDescent="0.25">
      <c r="A26" s="403"/>
      <c r="B26" s="403"/>
      <c r="C26" s="400"/>
      <c r="D26" s="175" t="s">
        <v>34</v>
      </c>
      <c r="E26" s="147">
        <v>3690</v>
      </c>
      <c r="G26" s="105">
        <v>3690</v>
      </c>
      <c r="H26" s="105">
        <f>E26-G26</f>
        <v>0</v>
      </c>
      <c r="I26" s="106">
        <f>IFERROR(E26/G26*100,"-")</f>
        <v>100</v>
      </c>
      <c r="J26" s="118">
        <f>E26/60</f>
        <v>61.5</v>
      </c>
    </row>
    <row r="27" spans="1:10" ht="17.45" customHeight="1" x14ac:dyDescent="0.25">
      <c r="A27" s="403"/>
      <c r="B27" s="403"/>
      <c r="C27" s="399" t="s">
        <v>336</v>
      </c>
      <c r="D27" s="175" t="s">
        <v>33</v>
      </c>
      <c r="E27" s="147">
        <v>3690</v>
      </c>
      <c r="G27" s="105">
        <v>3690</v>
      </c>
      <c r="H27" s="105">
        <f t="shared" si="0"/>
        <v>0</v>
      </c>
      <c r="I27" s="106">
        <f t="shared" si="1"/>
        <v>100</v>
      </c>
      <c r="J27" s="118">
        <f t="shared" si="2"/>
        <v>61.5</v>
      </c>
    </row>
    <row r="28" spans="1:10" ht="17.45" customHeight="1" x14ac:dyDescent="0.25">
      <c r="A28" s="403"/>
      <c r="B28" s="403"/>
      <c r="C28" s="400"/>
      <c r="D28" s="175" t="s">
        <v>34</v>
      </c>
      <c r="E28" s="147">
        <v>3690</v>
      </c>
      <c r="G28" s="105">
        <v>3690</v>
      </c>
      <c r="H28" s="105">
        <f t="shared" si="0"/>
        <v>0</v>
      </c>
      <c r="I28" s="106">
        <f t="shared" si="1"/>
        <v>100</v>
      </c>
      <c r="J28" s="118">
        <f t="shared" si="2"/>
        <v>61.5</v>
      </c>
    </row>
    <row r="29" spans="1:10" ht="17.45" customHeight="1" x14ac:dyDescent="0.25">
      <c r="A29" s="403"/>
      <c r="B29" s="403"/>
      <c r="C29" s="337" t="s">
        <v>343</v>
      </c>
      <c r="D29" s="175" t="s">
        <v>33</v>
      </c>
      <c r="E29" s="147">
        <v>3690</v>
      </c>
      <c r="G29" s="105">
        <v>3690</v>
      </c>
      <c r="H29" s="105">
        <f>E29-G29</f>
        <v>0</v>
      </c>
      <c r="I29" s="106">
        <f>IFERROR(E29/G29*100,"-")</f>
        <v>100</v>
      </c>
      <c r="J29" s="118">
        <f>E29/60</f>
        <v>61.5</v>
      </c>
    </row>
    <row r="30" spans="1:10" ht="17.45" customHeight="1" x14ac:dyDescent="0.25">
      <c r="A30" s="403"/>
      <c r="B30" s="403"/>
      <c r="C30" s="399" t="s">
        <v>337</v>
      </c>
      <c r="D30" s="175" t="s">
        <v>33</v>
      </c>
      <c r="E30" s="147">
        <v>3690</v>
      </c>
      <c r="G30" s="105">
        <v>3690</v>
      </c>
      <c r="H30" s="105">
        <f t="shared" si="0"/>
        <v>0</v>
      </c>
      <c r="I30" s="106">
        <f t="shared" si="1"/>
        <v>100</v>
      </c>
      <c r="J30" s="118">
        <f t="shared" si="2"/>
        <v>61.5</v>
      </c>
    </row>
    <row r="31" spans="1:10" ht="17.45" customHeight="1" x14ac:dyDescent="0.25">
      <c r="A31" s="403"/>
      <c r="B31" s="403"/>
      <c r="C31" s="400"/>
      <c r="D31" s="175" t="s">
        <v>34</v>
      </c>
      <c r="E31" s="147">
        <v>3690</v>
      </c>
      <c r="G31" s="105">
        <v>3690</v>
      </c>
      <c r="H31" s="105">
        <f t="shared" si="0"/>
        <v>0</v>
      </c>
      <c r="I31" s="106">
        <f t="shared" si="1"/>
        <v>100</v>
      </c>
      <c r="J31" s="118">
        <f t="shared" si="2"/>
        <v>61.5</v>
      </c>
    </row>
    <row r="32" spans="1:10" ht="17.45" customHeight="1" x14ac:dyDescent="0.25">
      <c r="A32" s="403"/>
      <c r="B32" s="403"/>
      <c r="C32" s="399" t="s">
        <v>338</v>
      </c>
      <c r="D32" s="175" t="s">
        <v>33</v>
      </c>
      <c r="E32" s="147">
        <v>3690</v>
      </c>
      <c r="G32" s="105">
        <v>3690</v>
      </c>
      <c r="H32" s="105">
        <f t="shared" si="0"/>
        <v>0</v>
      </c>
      <c r="I32" s="106">
        <f t="shared" si="1"/>
        <v>100</v>
      </c>
      <c r="J32" s="118">
        <f t="shared" si="2"/>
        <v>61.5</v>
      </c>
    </row>
    <row r="33" spans="1:10" ht="17.45" customHeight="1" x14ac:dyDescent="0.25">
      <c r="A33" s="403"/>
      <c r="B33" s="403"/>
      <c r="C33" s="400"/>
      <c r="D33" s="175" t="s">
        <v>34</v>
      </c>
      <c r="E33" s="147">
        <v>3690</v>
      </c>
      <c r="G33" s="105">
        <v>3690</v>
      </c>
      <c r="H33" s="105">
        <f t="shared" si="0"/>
        <v>0</v>
      </c>
      <c r="I33" s="106">
        <f t="shared" si="1"/>
        <v>100</v>
      </c>
      <c r="J33" s="118">
        <f t="shared" si="2"/>
        <v>61.5</v>
      </c>
    </row>
    <row r="34" spans="1:10" ht="17.45" customHeight="1" x14ac:dyDescent="0.25">
      <c r="A34" s="403"/>
      <c r="B34" s="403"/>
      <c r="C34" s="399" t="s">
        <v>342</v>
      </c>
      <c r="D34" s="233" t="s">
        <v>33</v>
      </c>
      <c r="E34" s="147">
        <v>3690</v>
      </c>
      <c r="G34" s="133">
        <v>3690</v>
      </c>
      <c r="H34" s="105">
        <f>E34-G34</f>
        <v>0</v>
      </c>
      <c r="I34" s="106">
        <f>IFERROR(E34/G34*100,"-")</f>
        <v>100</v>
      </c>
      <c r="J34" s="118">
        <f>E34/60</f>
        <v>61.5</v>
      </c>
    </row>
    <row r="35" spans="1:10" ht="17.45" customHeight="1" x14ac:dyDescent="0.25">
      <c r="A35" s="403"/>
      <c r="B35" s="403"/>
      <c r="C35" s="400"/>
      <c r="D35" s="175" t="s">
        <v>57</v>
      </c>
      <c r="E35" s="51">
        <v>3690</v>
      </c>
      <c r="G35" s="105">
        <v>3690</v>
      </c>
      <c r="H35" s="105">
        <f t="shared" si="0"/>
        <v>0</v>
      </c>
      <c r="I35" s="106">
        <f t="shared" si="1"/>
        <v>100</v>
      </c>
      <c r="J35" s="118">
        <f t="shared" si="2"/>
        <v>61.5</v>
      </c>
    </row>
    <row r="36" spans="1:10" ht="35.25" customHeight="1" x14ac:dyDescent="0.25">
      <c r="A36" s="176"/>
      <c r="B36" s="177"/>
      <c r="C36" s="178" t="s">
        <v>36</v>
      </c>
      <c r="D36" s="179"/>
      <c r="E36" s="52"/>
      <c r="G36" s="105"/>
      <c r="H36" s="105"/>
      <c r="I36" s="106"/>
    </row>
    <row r="37" spans="1:10" x14ac:dyDescent="0.25">
      <c r="E37" s="54"/>
      <c r="G37" s="105"/>
      <c r="H37" s="105"/>
      <c r="I37" s="106"/>
    </row>
    <row r="38" spans="1:10" ht="35.25" customHeight="1" x14ac:dyDescent="0.25">
      <c r="A38" s="176"/>
      <c r="B38" s="184"/>
      <c r="C38" s="185" t="s">
        <v>214</v>
      </c>
      <c r="D38" s="267"/>
      <c r="E38" s="55"/>
      <c r="G38" s="105"/>
      <c r="H38" s="105"/>
      <c r="I38" s="106"/>
    </row>
    <row r="39" spans="1:10" x14ac:dyDescent="0.25">
      <c r="A39" s="338"/>
      <c r="B39" s="338"/>
      <c r="C39" s="337" t="s">
        <v>38</v>
      </c>
      <c r="D39" s="211" t="s">
        <v>37</v>
      </c>
      <c r="E39" s="79">
        <v>111.32</v>
      </c>
      <c r="G39" s="105">
        <v>109.5</v>
      </c>
      <c r="H39" s="105">
        <f t="shared" si="0"/>
        <v>1.8199999999999932</v>
      </c>
      <c r="I39" s="106">
        <f t="shared" si="1"/>
        <v>101.662100456621</v>
      </c>
    </row>
    <row r="41" spans="1:10" s="50" customFormat="1" x14ac:dyDescent="0.25">
      <c r="A41" s="107"/>
      <c r="B41" s="181"/>
      <c r="C41" s="181"/>
      <c r="D41" s="182"/>
      <c r="E41" s="183"/>
      <c r="G41" s="107"/>
      <c r="H41" s="107"/>
      <c r="I41" s="107"/>
      <c r="J41" s="114"/>
    </row>
    <row r="44" spans="1:10" s="50" customFormat="1" ht="36.75" customHeight="1" x14ac:dyDescent="0.25">
      <c r="A44" s="339"/>
      <c r="B44" s="339"/>
      <c r="C44" s="339"/>
      <c r="D44" s="339"/>
      <c r="E44" s="339"/>
      <c r="G44" s="107"/>
      <c r="H44" s="107"/>
      <c r="I44" s="107"/>
      <c r="J44" s="114"/>
    </row>
    <row r="45" spans="1:10" x14ac:dyDescent="0.25">
      <c r="D45" s="182" t="s">
        <v>317</v>
      </c>
    </row>
    <row r="46" spans="1:10" x14ac:dyDescent="0.25">
      <c r="D46" s="182" t="s">
        <v>318</v>
      </c>
    </row>
    <row r="50" spans="1:10" x14ac:dyDescent="0.25">
      <c r="A50" s="189"/>
      <c r="B50" s="189"/>
      <c r="C50" s="189"/>
      <c r="D50" s="189"/>
      <c r="E50" s="189"/>
    </row>
    <row r="51" spans="1:10" ht="39" customHeight="1" x14ac:dyDescent="0.25">
      <c r="A51" s="397"/>
      <c r="B51" s="397"/>
      <c r="C51" s="397"/>
      <c r="D51" s="397"/>
      <c r="E51" s="397"/>
    </row>
    <row r="53" spans="1:10" s="50" customFormat="1" ht="54" customHeight="1" x14ac:dyDescent="0.25">
      <c r="A53" s="397"/>
      <c r="B53" s="398"/>
      <c r="C53" s="398"/>
      <c r="D53" s="398"/>
      <c r="E53" s="398"/>
      <c r="G53" s="107"/>
      <c r="H53" s="107"/>
      <c r="I53" s="107"/>
      <c r="J53" s="114"/>
    </row>
  </sheetData>
  <customSheetViews>
    <customSheetView guid="{839003FA-3055-4E28-826D-0A2EF77DACBD}" scale="70" showPageBreaks="1" fitToPage="1" printArea="1" view="pageBreakPreview">
      <selection activeCell="C37" sqref="C37"/>
      <pageMargins left="0.75" right="0.75" top="0.98425196850393704" bottom="0.98425196850393704" header="0" footer="0"/>
      <printOptions horizontalCentered="1"/>
      <pageSetup paperSize="9" scale="59" orientation="portrait" r:id="rId1"/>
      <headerFooter alignWithMargins="0"/>
    </customSheetView>
  </customSheetViews>
  <mergeCells count="25">
    <mergeCell ref="J5:J6"/>
    <mergeCell ref="A53:E53"/>
    <mergeCell ref="B7:B20"/>
    <mergeCell ref="A51:E51"/>
    <mergeCell ref="A7:A20"/>
    <mergeCell ref="C27:C28"/>
    <mergeCell ref="C30:C31"/>
    <mergeCell ref="C32:C33"/>
    <mergeCell ref="C18:C20"/>
    <mergeCell ref="C10:C13"/>
    <mergeCell ref="C14:C17"/>
    <mergeCell ref="C7:C9"/>
    <mergeCell ref="G5:G6"/>
    <mergeCell ref="H5:H6"/>
    <mergeCell ref="I5:I6"/>
    <mergeCell ref="C22:C23"/>
    <mergeCell ref="B22:B35"/>
    <mergeCell ref="A22:A35"/>
    <mergeCell ref="C25:C26"/>
    <mergeCell ref="C34:C35"/>
    <mergeCell ref="A1:E1"/>
    <mergeCell ref="A5:B5"/>
    <mergeCell ref="D5:D6"/>
    <mergeCell ref="E5:E6"/>
    <mergeCell ref="A6:B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2"/>
  <sheetViews>
    <sheetView view="pageBreakPreview"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509" t="s">
        <v>168</v>
      </c>
      <c r="B5" s="509"/>
      <c r="C5" s="254" t="s">
        <v>169</v>
      </c>
      <c r="D5" s="457" t="s">
        <v>26</v>
      </c>
      <c r="E5" s="459" t="s">
        <v>27</v>
      </c>
      <c r="G5" s="396" t="s">
        <v>658</v>
      </c>
      <c r="H5" s="396" t="s">
        <v>255</v>
      </c>
      <c r="I5" s="396" t="s">
        <v>256</v>
      </c>
      <c r="J5" s="396" t="s">
        <v>273</v>
      </c>
    </row>
    <row r="6" spans="1:10" ht="37.9" customHeight="1" x14ac:dyDescent="0.25">
      <c r="A6" s="510" t="s">
        <v>19</v>
      </c>
      <c r="B6" s="393"/>
      <c r="C6" s="255" t="s">
        <v>32</v>
      </c>
      <c r="D6" s="458"/>
      <c r="E6" s="460"/>
      <c r="G6" s="396"/>
      <c r="H6" s="396"/>
      <c r="I6" s="396"/>
      <c r="J6" s="396" t="s">
        <v>273</v>
      </c>
    </row>
    <row r="7" spans="1:10" x14ac:dyDescent="0.25">
      <c r="E7" s="54"/>
      <c r="G7" s="110"/>
      <c r="H7" s="105"/>
      <c r="I7" s="106"/>
      <c r="J7" s="118"/>
    </row>
    <row r="8" spans="1:10" ht="43.5" customHeight="1" x14ac:dyDescent="0.25">
      <c r="A8" s="511"/>
      <c r="B8" s="512"/>
      <c r="C8" s="178" t="s">
        <v>35</v>
      </c>
      <c r="D8" s="179"/>
      <c r="E8" s="58"/>
      <c r="G8" s="110"/>
      <c r="H8" s="105"/>
      <c r="I8" s="106"/>
      <c r="J8" s="118"/>
    </row>
    <row r="9" spans="1:10" x14ac:dyDescent="0.25">
      <c r="A9" s="384"/>
      <c r="B9" s="384"/>
      <c r="C9" s="399" t="s">
        <v>493</v>
      </c>
      <c r="D9" s="175" t="s">
        <v>33</v>
      </c>
      <c r="E9" s="152">
        <v>2700</v>
      </c>
      <c r="G9" s="110">
        <v>2700</v>
      </c>
      <c r="H9" s="105">
        <f t="shared" ref="H9:H24" si="0">E9-G9</f>
        <v>0</v>
      </c>
      <c r="I9" s="106">
        <f t="shared" ref="I9:I24" si="1">IFERROR(E9/G9*100,"-")</f>
        <v>100</v>
      </c>
      <c r="J9" s="118">
        <f t="shared" ref="J9:J24" si="2">E9/60</f>
        <v>45</v>
      </c>
    </row>
    <row r="10" spans="1:10" x14ac:dyDescent="0.25">
      <c r="A10" s="385"/>
      <c r="B10" s="385"/>
      <c r="C10" s="401"/>
      <c r="D10" s="175" t="s">
        <v>34</v>
      </c>
      <c r="E10" s="152">
        <v>2800</v>
      </c>
      <c r="G10" s="110">
        <v>2800</v>
      </c>
      <c r="H10" s="105">
        <f t="shared" si="0"/>
        <v>0</v>
      </c>
      <c r="I10" s="106">
        <f t="shared" si="1"/>
        <v>100</v>
      </c>
      <c r="J10" s="118">
        <f t="shared" si="2"/>
        <v>46.666666666666664</v>
      </c>
    </row>
    <row r="11" spans="1:10" x14ac:dyDescent="0.25">
      <c r="A11" s="385"/>
      <c r="B11" s="385"/>
      <c r="C11" s="401"/>
      <c r="D11" s="175" t="s">
        <v>30</v>
      </c>
      <c r="E11" s="152">
        <v>2800</v>
      </c>
      <c r="G11" s="110">
        <v>2800</v>
      </c>
      <c r="H11" s="105">
        <f t="shared" si="0"/>
        <v>0</v>
      </c>
      <c r="I11" s="106">
        <f t="shared" si="1"/>
        <v>100</v>
      </c>
      <c r="J11" s="118">
        <f t="shared" si="2"/>
        <v>46.666666666666664</v>
      </c>
    </row>
    <row r="12" spans="1:10" x14ac:dyDescent="0.25">
      <c r="A12" s="385"/>
      <c r="B12" s="385"/>
      <c r="C12" s="401"/>
      <c r="D12" s="175" t="s">
        <v>31</v>
      </c>
      <c r="E12" s="152">
        <v>3700</v>
      </c>
      <c r="G12" s="110">
        <v>3700</v>
      </c>
      <c r="H12" s="105">
        <f t="shared" si="0"/>
        <v>0</v>
      </c>
      <c r="I12" s="106">
        <f t="shared" si="1"/>
        <v>100</v>
      </c>
      <c r="J12" s="118">
        <f t="shared" si="2"/>
        <v>61.666666666666664</v>
      </c>
    </row>
    <row r="13" spans="1:10" x14ac:dyDescent="0.25">
      <c r="A13" s="385"/>
      <c r="B13" s="385"/>
      <c r="C13" s="401"/>
      <c r="D13" s="175" t="s">
        <v>56</v>
      </c>
      <c r="E13" s="153">
        <v>3500</v>
      </c>
      <c r="G13" s="110">
        <v>3500</v>
      </c>
      <c r="H13" s="105">
        <f t="shared" si="0"/>
        <v>0</v>
      </c>
      <c r="I13" s="106">
        <f t="shared" si="1"/>
        <v>100</v>
      </c>
      <c r="J13" s="118">
        <f t="shared" si="2"/>
        <v>58.333333333333336</v>
      </c>
    </row>
    <row r="14" spans="1:10" x14ac:dyDescent="0.25">
      <c r="A14" s="385"/>
      <c r="B14" s="385"/>
      <c r="C14" s="400"/>
      <c r="D14" s="175" t="s">
        <v>170</v>
      </c>
      <c r="E14" s="153">
        <v>6200</v>
      </c>
      <c r="G14" s="110">
        <v>6400</v>
      </c>
      <c r="H14" s="105">
        <f t="shared" si="0"/>
        <v>-200</v>
      </c>
      <c r="I14" s="106">
        <f>IFERROR(E14/G14*100,"-")</f>
        <v>96.875</v>
      </c>
      <c r="J14" s="118">
        <f t="shared" si="2"/>
        <v>103.33333333333333</v>
      </c>
    </row>
    <row r="15" spans="1:10" x14ac:dyDescent="0.25">
      <c r="A15" s="385"/>
      <c r="B15" s="385"/>
      <c r="C15" s="399" t="s">
        <v>494</v>
      </c>
      <c r="D15" s="175" t="s">
        <v>33</v>
      </c>
      <c r="E15" s="152">
        <v>2700</v>
      </c>
      <c r="G15" s="110">
        <v>2700</v>
      </c>
      <c r="H15" s="105">
        <f t="shared" si="0"/>
        <v>0</v>
      </c>
      <c r="I15" s="106">
        <f t="shared" si="1"/>
        <v>100</v>
      </c>
      <c r="J15" s="118">
        <f t="shared" si="2"/>
        <v>45</v>
      </c>
    </row>
    <row r="16" spans="1:10" x14ac:dyDescent="0.25">
      <c r="A16" s="385"/>
      <c r="B16" s="385"/>
      <c r="C16" s="401"/>
      <c r="D16" s="175" t="s">
        <v>34</v>
      </c>
      <c r="E16" s="152">
        <v>2800</v>
      </c>
      <c r="G16" s="110">
        <v>2800</v>
      </c>
      <c r="H16" s="105">
        <f t="shared" si="0"/>
        <v>0</v>
      </c>
      <c r="I16" s="106">
        <f t="shared" si="1"/>
        <v>100</v>
      </c>
      <c r="J16" s="118">
        <f t="shared" si="2"/>
        <v>46.666666666666664</v>
      </c>
    </row>
    <row r="17" spans="1:10" x14ac:dyDescent="0.25">
      <c r="A17" s="385"/>
      <c r="B17" s="385"/>
      <c r="C17" s="401"/>
      <c r="D17" s="175" t="s">
        <v>30</v>
      </c>
      <c r="E17" s="152">
        <v>2800</v>
      </c>
      <c r="G17" s="110">
        <v>2800</v>
      </c>
      <c r="H17" s="105">
        <f t="shared" si="0"/>
        <v>0</v>
      </c>
      <c r="I17" s="106">
        <f t="shared" si="1"/>
        <v>100</v>
      </c>
      <c r="J17" s="118">
        <f t="shared" si="2"/>
        <v>46.666666666666664</v>
      </c>
    </row>
    <row r="18" spans="1:10" ht="17.45" customHeight="1" x14ac:dyDescent="0.25">
      <c r="A18" s="385"/>
      <c r="B18" s="385"/>
      <c r="C18" s="401"/>
      <c r="D18" s="175" t="s">
        <v>31</v>
      </c>
      <c r="E18" s="152">
        <v>3700</v>
      </c>
      <c r="G18" s="110">
        <v>3700</v>
      </c>
      <c r="H18" s="105">
        <f t="shared" si="0"/>
        <v>0</v>
      </c>
      <c r="I18" s="106">
        <f t="shared" si="1"/>
        <v>100</v>
      </c>
      <c r="J18" s="118">
        <f t="shared" si="2"/>
        <v>61.666666666666664</v>
      </c>
    </row>
    <row r="19" spans="1:10" ht="17.45" customHeight="1" x14ac:dyDescent="0.25">
      <c r="A19" s="385"/>
      <c r="B19" s="385"/>
      <c r="C19" s="401"/>
      <c r="D19" s="175" t="s">
        <v>56</v>
      </c>
      <c r="E19" s="153">
        <v>5600</v>
      </c>
      <c r="G19" s="110">
        <v>5600</v>
      </c>
      <c r="H19" s="105">
        <f t="shared" si="0"/>
        <v>0</v>
      </c>
      <c r="I19" s="106">
        <f t="shared" si="1"/>
        <v>100</v>
      </c>
      <c r="J19" s="118">
        <f t="shared" si="2"/>
        <v>93.333333333333329</v>
      </c>
    </row>
    <row r="20" spans="1:10" ht="18.600000000000001" customHeight="1" x14ac:dyDescent="0.25">
      <c r="A20" s="385"/>
      <c r="B20" s="385"/>
      <c r="C20" s="400"/>
      <c r="D20" s="175" t="s">
        <v>170</v>
      </c>
      <c r="E20" s="153">
        <v>5200</v>
      </c>
      <c r="G20" s="110">
        <v>5200</v>
      </c>
      <c r="H20" s="105">
        <f t="shared" si="0"/>
        <v>0</v>
      </c>
      <c r="I20" s="106">
        <f t="shared" si="1"/>
        <v>100</v>
      </c>
      <c r="J20" s="118">
        <f t="shared" si="2"/>
        <v>86.666666666666671</v>
      </c>
    </row>
    <row r="21" spans="1:10" x14ac:dyDescent="0.25">
      <c r="A21" s="385"/>
      <c r="B21" s="385"/>
      <c r="C21" s="399" t="s">
        <v>495</v>
      </c>
      <c r="D21" s="211" t="s">
        <v>33</v>
      </c>
      <c r="E21" s="152">
        <v>2750</v>
      </c>
      <c r="G21" s="105">
        <v>2750</v>
      </c>
      <c r="H21" s="105">
        <f t="shared" si="0"/>
        <v>0</v>
      </c>
      <c r="I21" s="106">
        <f t="shared" si="1"/>
        <v>100</v>
      </c>
      <c r="J21" s="118">
        <f t="shared" si="2"/>
        <v>45.833333333333336</v>
      </c>
    </row>
    <row r="22" spans="1:10" ht="36" customHeight="1" x14ac:dyDescent="0.25">
      <c r="A22" s="385"/>
      <c r="B22" s="385"/>
      <c r="C22" s="400"/>
      <c r="D22" s="211" t="s">
        <v>34</v>
      </c>
      <c r="E22" s="152">
        <v>2500</v>
      </c>
      <c r="G22" s="105">
        <v>2500</v>
      </c>
      <c r="H22" s="105">
        <f t="shared" si="0"/>
        <v>0</v>
      </c>
      <c r="I22" s="106">
        <f t="shared" si="1"/>
        <v>100</v>
      </c>
      <c r="J22" s="118">
        <f t="shared" si="2"/>
        <v>41.666666666666664</v>
      </c>
    </row>
    <row r="23" spans="1:10" x14ac:dyDescent="0.25">
      <c r="A23" s="385"/>
      <c r="B23" s="385"/>
      <c r="C23" s="399" t="s">
        <v>399</v>
      </c>
      <c r="D23" s="256" t="s">
        <v>33</v>
      </c>
      <c r="E23" s="351">
        <v>2800</v>
      </c>
      <c r="G23" s="105">
        <v>2800</v>
      </c>
      <c r="H23" s="105">
        <f t="shared" si="0"/>
        <v>0</v>
      </c>
      <c r="I23" s="106">
        <f t="shared" si="1"/>
        <v>100</v>
      </c>
      <c r="J23" s="118">
        <f t="shared" si="2"/>
        <v>46.666666666666664</v>
      </c>
    </row>
    <row r="24" spans="1:10" x14ac:dyDescent="0.25">
      <c r="A24" s="385"/>
      <c r="B24" s="385"/>
      <c r="C24" s="400"/>
      <c r="D24" s="256" t="s">
        <v>34</v>
      </c>
      <c r="E24" s="351">
        <v>2800</v>
      </c>
      <c r="G24" s="105">
        <v>2800</v>
      </c>
      <c r="H24" s="105">
        <f t="shared" si="0"/>
        <v>0</v>
      </c>
      <c r="I24" s="106">
        <f t="shared" si="1"/>
        <v>100</v>
      </c>
      <c r="J24" s="118">
        <f t="shared" si="2"/>
        <v>46.666666666666664</v>
      </c>
    </row>
    <row r="25" spans="1:10" s="50" customFormat="1" x14ac:dyDescent="0.25">
      <c r="A25" s="176"/>
      <c r="B25" s="184"/>
      <c r="C25" s="185" t="s">
        <v>36</v>
      </c>
      <c r="D25" s="186"/>
      <c r="E25" s="55"/>
      <c r="F25" s="53"/>
      <c r="G25" s="110"/>
      <c r="H25" s="105"/>
      <c r="I25" s="106"/>
      <c r="J25" s="114"/>
    </row>
    <row r="26" spans="1:10" x14ac:dyDescent="0.25">
      <c r="E26" s="54"/>
      <c r="G26" s="110"/>
      <c r="H26" s="105"/>
      <c r="I26" s="106"/>
    </row>
    <row r="27" spans="1:10" s="50" customFormat="1" ht="36" x14ac:dyDescent="0.25">
      <c r="A27" s="176"/>
      <c r="B27" s="184"/>
      <c r="C27" s="185" t="s">
        <v>214</v>
      </c>
      <c r="D27" s="186"/>
      <c r="E27" s="55"/>
      <c r="F27" s="53"/>
      <c r="G27" s="110"/>
      <c r="H27" s="105"/>
      <c r="I27" s="106"/>
      <c r="J27" s="114"/>
    </row>
    <row r="28" spans="1:10" x14ac:dyDescent="0.25">
      <c r="E28" s="54"/>
    </row>
    <row r="29" spans="1:10" x14ac:dyDescent="0.25">
      <c r="E29" s="54"/>
    </row>
    <row r="30" spans="1:10" s="50" customFormat="1" ht="36.75" customHeight="1" x14ac:dyDescent="0.25">
      <c r="A30" s="107"/>
      <c r="B30" s="181"/>
      <c r="C30" s="181"/>
      <c r="D30" s="182" t="s">
        <v>317</v>
      </c>
      <c r="E30" s="54"/>
      <c r="G30" s="107"/>
      <c r="H30" s="107"/>
      <c r="I30" s="107"/>
      <c r="J30" s="114"/>
    </row>
    <row r="31" spans="1:10" x14ac:dyDescent="0.25">
      <c r="D31" s="182" t="s">
        <v>318</v>
      </c>
    </row>
    <row r="33" spans="1:10" x14ac:dyDescent="0.25">
      <c r="A33" s="406"/>
      <c r="B33" s="406"/>
      <c r="C33" s="406"/>
      <c r="D33" s="406"/>
      <c r="E33" s="406"/>
      <c r="F33" s="50"/>
      <c r="G33" s="107"/>
      <c r="H33" s="107"/>
      <c r="I33" s="107"/>
    </row>
    <row r="37" spans="1:10" ht="39" customHeight="1" x14ac:dyDescent="0.25"/>
    <row r="39" spans="1:10" s="50" customFormat="1" ht="54" customHeight="1" x14ac:dyDescent="0.25">
      <c r="A39" s="189"/>
      <c r="B39" s="189"/>
      <c r="C39" s="189"/>
      <c r="D39" s="189"/>
      <c r="E39" s="189"/>
      <c r="F39" s="53"/>
      <c r="G39" s="108"/>
      <c r="H39" s="108"/>
      <c r="I39" s="108"/>
      <c r="J39" s="114"/>
    </row>
    <row r="40" spans="1:10" x14ac:dyDescent="0.25">
      <c r="A40" s="397"/>
      <c r="B40" s="397"/>
      <c r="C40" s="397"/>
      <c r="D40" s="397"/>
      <c r="E40" s="397"/>
    </row>
    <row r="42" spans="1:10" x14ac:dyDescent="0.25">
      <c r="A42" s="397"/>
      <c r="B42" s="398"/>
      <c r="C42" s="398"/>
      <c r="D42" s="398"/>
      <c r="E42" s="398"/>
      <c r="F42" s="50"/>
      <c r="G42" s="107"/>
      <c r="H42" s="107"/>
      <c r="I42" s="107"/>
    </row>
  </sheetData>
  <customSheetViews>
    <customSheetView guid="{839003FA-3055-4E28-826D-0A2EF77DACBD}" scale="70" showPageBreaks="1" fitToPage="1" printArea="1" view="pageBreakPreview" topLeftCell="A10">
      <selection activeCell="C24" sqref="C24"/>
      <pageMargins left="0.75" right="0.75" top="0.98425196850393704" bottom="0.98425196850393704" header="0" footer="0"/>
      <printOptions horizontalCentered="1"/>
      <pageSetup paperSize="9" scale="59" orientation="portrait" r:id="rId1"/>
      <headerFooter alignWithMargins="0"/>
    </customSheetView>
  </customSheetViews>
  <mergeCells count="19">
    <mergeCell ref="J5:J6"/>
    <mergeCell ref="G5:G6"/>
    <mergeCell ref="H5:H6"/>
    <mergeCell ref="I5:I6"/>
    <mergeCell ref="A42:E42"/>
    <mergeCell ref="A33:E33"/>
    <mergeCell ref="A40:E40"/>
    <mergeCell ref="A8:B8"/>
    <mergeCell ref="C9:C14"/>
    <mergeCell ref="C15:C20"/>
    <mergeCell ref="B9:B24"/>
    <mergeCell ref="A9:A24"/>
    <mergeCell ref="C23:C24"/>
    <mergeCell ref="C21:C22"/>
    <mergeCell ref="A1:E1"/>
    <mergeCell ref="A5:B5"/>
    <mergeCell ref="D5:D6"/>
    <mergeCell ref="E5:E6"/>
    <mergeCell ref="A6:B6"/>
  </mergeCells>
  <phoneticPr fontId="2" type="noConversion"/>
  <printOptions horizontalCentered="1"/>
  <pageMargins left="0.74803149606299213" right="0.74803149606299213" top="0.98425196850393704" bottom="0.98425196850393704" header="0" footer="0"/>
  <pageSetup paperSize="9" scale="59"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8"/>
  <sheetViews>
    <sheetView view="pageBreakPreview" zoomScale="70" zoomScaleNormal="66" zoomScaleSheetLayoutView="70" workbookViewId="0">
      <selection activeCell="A3" sqref="A3"/>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2" s="57" customFormat="1" ht="69.75" customHeight="1" x14ac:dyDescent="0.35">
      <c r="A1" s="387" t="s">
        <v>657</v>
      </c>
      <c r="B1" s="388"/>
      <c r="C1" s="388"/>
      <c r="D1" s="388"/>
      <c r="E1" s="388"/>
      <c r="G1" s="109"/>
      <c r="H1" s="109"/>
      <c r="I1" s="109"/>
      <c r="J1" s="113"/>
    </row>
    <row r="2" spans="1:12" s="57" customFormat="1" ht="20.100000000000001" customHeight="1" x14ac:dyDescent="0.35">
      <c r="A2" s="170"/>
      <c r="B2" s="171"/>
      <c r="C2" s="171"/>
      <c r="D2" s="171"/>
      <c r="E2" s="171"/>
      <c r="G2" s="109"/>
      <c r="H2" s="109"/>
      <c r="I2" s="109"/>
      <c r="J2" s="113"/>
    </row>
    <row r="3" spans="1:12" s="57" customFormat="1" ht="20.100000000000001" customHeight="1" x14ac:dyDescent="0.35">
      <c r="A3" s="348" t="s">
        <v>708</v>
      </c>
      <c r="B3" s="171"/>
      <c r="C3" s="171"/>
      <c r="D3" s="171"/>
      <c r="E3" s="171"/>
      <c r="G3" s="109"/>
      <c r="H3" s="109"/>
      <c r="I3" s="109"/>
      <c r="J3" s="113"/>
    </row>
    <row r="4" spans="1:12" s="57" customFormat="1" ht="20.100000000000001" customHeight="1" x14ac:dyDescent="0.35">
      <c r="A4" s="170"/>
      <c r="B4" s="171"/>
      <c r="C4" s="171"/>
      <c r="D4" s="171"/>
      <c r="E4" s="172"/>
      <c r="G4" s="109"/>
      <c r="H4" s="109"/>
      <c r="I4" s="109"/>
      <c r="J4" s="113"/>
    </row>
    <row r="5" spans="1:12" ht="35.1" customHeight="1" x14ac:dyDescent="0.25">
      <c r="A5" s="389" t="s">
        <v>168</v>
      </c>
      <c r="B5" s="389"/>
      <c r="C5" s="173" t="s">
        <v>169</v>
      </c>
      <c r="D5" s="390" t="s">
        <v>26</v>
      </c>
      <c r="E5" s="391" t="s">
        <v>27</v>
      </c>
      <c r="G5" s="396" t="s">
        <v>658</v>
      </c>
      <c r="H5" s="396" t="s">
        <v>255</v>
      </c>
      <c r="I5" s="396" t="s">
        <v>256</v>
      </c>
      <c r="J5" s="396" t="s">
        <v>273</v>
      </c>
    </row>
    <row r="6" spans="1:12" ht="37.9" customHeight="1" x14ac:dyDescent="0.25">
      <c r="A6" s="392" t="s">
        <v>20</v>
      </c>
      <c r="B6" s="393"/>
      <c r="C6" s="174" t="s">
        <v>32</v>
      </c>
      <c r="D6" s="390"/>
      <c r="E6" s="391"/>
      <c r="G6" s="396"/>
      <c r="H6" s="396"/>
      <c r="I6" s="396"/>
      <c r="J6" s="396" t="s">
        <v>273</v>
      </c>
    </row>
    <row r="7" spans="1:12" x14ac:dyDescent="0.25">
      <c r="A7" s="384"/>
      <c r="B7" s="384" t="s">
        <v>28</v>
      </c>
      <c r="C7" s="417" t="s">
        <v>666</v>
      </c>
      <c r="D7" s="211" t="s">
        <v>33</v>
      </c>
      <c r="E7" s="136">
        <v>2300</v>
      </c>
      <c r="G7" s="105">
        <v>2300</v>
      </c>
      <c r="H7" s="105">
        <f>E7-G7</f>
        <v>0</v>
      </c>
      <c r="I7" s="106">
        <f>IFERROR(E7/G7*100,"-")</f>
        <v>100</v>
      </c>
      <c r="J7" s="118">
        <f>E7/60</f>
        <v>38.333333333333336</v>
      </c>
      <c r="L7" s="128"/>
    </row>
    <row r="8" spans="1:12" x14ac:dyDescent="0.25">
      <c r="A8" s="385"/>
      <c r="B8" s="385"/>
      <c r="C8" s="422"/>
      <c r="D8" s="211" t="s">
        <v>34</v>
      </c>
      <c r="E8" s="136">
        <v>2300</v>
      </c>
      <c r="G8" s="105">
        <v>2300</v>
      </c>
      <c r="H8" s="105">
        <f t="shared" ref="H8:H61" si="0">E8-G8</f>
        <v>0</v>
      </c>
      <c r="I8" s="106">
        <f t="shared" ref="I8:I61" si="1">IFERROR(E8/G8*100,"-")</f>
        <v>100</v>
      </c>
      <c r="J8" s="118">
        <f t="shared" ref="J8:J41" si="2">E8/60</f>
        <v>38.333333333333336</v>
      </c>
      <c r="L8" s="128"/>
    </row>
    <row r="9" spans="1:12" x14ac:dyDescent="0.25">
      <c r="A9" s="385"/>
      <c r="B9" s="385"/>
      <c r="C9" s="418"/>
      <c r="D9" s="211" t="s">
        <v>30</v>
      </c>
      <c r="E9" s="136">
        <v>1400</v>
      </c>
      <c r="G9" s="105">
        <v>1400</v>
      </c>
      <c r="H9" s="105">
        <f t="shared" si="0"/>
        <v>0</v>
      </c>
      <c r="I9" s="106">
        <f t="shared" si="1"/>
        <v>100</v>
      </c>
      <c r="J9" s="118">
        <f t="shared" si="2"/>
        <v>23.333333333333332</v>
      </c>
      <c r="L9" s="128"/>
    </row>
    <row r="10" spans="1:12" x14ac:dyDescent="0.25">
      <c r="A10" s="385"/>
      <c r="B10" s="385"/>
      <c r="C10" s="417" t="s">
        <v>600</v>
      </c>
      <c r="D10" s="175" t="s">
        <v>33</v>
      </c>
      <c r="E10" s="136">
        <v>2300</v>
      </c>
      <c r="G10" s="105">
        <v>2300</v>
      </c>
      <c r="H10" s="105">
        <f t="shared" si="0"/>
        <v>0</v>
      </c>
      <c r="I10" s="106">
        <f t="shared" si="1"/>
        <v>100</v>
      </c>
      <c r="J10" s="118">
        <f t="shared" si="2"/>
        <v>38.333333333333336</v>
      </c>
      <c r="L10" s="128"/>
    </row>
    <row r="11" spans="1:12" x14ac:dyDescent="0.25">
      <c r="A11" s="385"/>
      <c r="B11" s="385"/>
      <c r="C11" s="422"/>
      <c r="D11" s="175" t="s">
        <v>34</v>
      </c>
      <c r="E11" s="136">
        <v>2300</v>
      </c>
      <c r="G11" s="105">
        <v>2300</v>
      </c>
      <c r="H11" s="105">
        <f t="shared" si="0"/>
        <v>0</v>
      </c>
      <c r="I11" s="106">
        <f t="shared" si="1"/>
        <v>100</v>
      </c>
      <c r="J11" s="118">
        <f t="shared" si="2"/>
        <v>38.333333333333336</v>
      </c>
      <c r="L11" s="128"/>
    </row>
    <row r="12" spans="1:12" x14ac:dyDescent="0.25">
      <c r="A12" s="385"/>
      <c r="B12" s="385"/>
      <c r="C12" s="418"/>
      <c r="D12" s="175" t="s">
        <v>30</v>
      </c>
      <c r="E12" s="136">
        <v>1400</v>
      </c>
      <c r="G12" s="105">
        <v>1400</v>
      </c>
      <c r="H12" s="105">
        <f t="shared" si="0"/>
        <v>0</v>
      </c>
      <c r="I12" s="106">
        <f t="shared" si="1"/>
        <v>100</v>
      </c>
      <c r="J12" s="118">
        <f t="shared" si="2"/>
        <v>23.333333333333332</v>
      </c>
      <c r="L12" s="128"/>
    </row>
    <row r="13" spans="1:12" x14ac:dyDescent="0.25">
      <c r="A13" s="385"/>
      <c r="B13" s="385"/>
      <c r="C13" s="417" t="s">
        <v>601</v>
      </c>
      <c r="D13" s="211" t="s">
        <v>33</v>
      </c>
      <c r="E13" s="136">
        <v>4088</v>
      </c>
      <c r="G13" s="105">
        <v>4088</v>
      </c>
      <c r="H13" s="105">
        <f t="shared" si="0"/>
        <v>0</v>
      </c>
      <c r="I13" s="106">
        <f t="shared" si="1"/>
        <v>100</v>
      </c>
      <c r="J13" s="118">
        <f t="shared" si="2"/>
        <v>68.13333333333334</v>
      </c>
      <c r="L13" s="128"/>
    </row>
    <row r="14" spans="1:12" x14ac:dyDescent="0.25">
      <c r="A14" s="385"/>
      <c r="B14" s="385"/>
      <c r="C14" s="422"/>
      <c r="D14" s="211" t="s">
        <v>34</v>
      </c>
      <c r="E14" s="136">
        <v>4655</v>
      </c>
      <c r="G14" s="105">
        <v>4655</v>
      </c>
      <c r="H14" s="105">
        <f t="shared" si="0"/>
        <v>0</v>
      </c>
      <c r="I14" s="106">
        <f t="shared" si="1"/>
        <v>100</v>
      </c>
      <c r="J14" s="118">
        <f t="shared" si="2"/>
        <v>77.583333333333329</v>
      </c>
      <c r="L14" s="128"/>
    </row>
    <row r="15" spans="1:12" x14ac:dyDescent="0.25">
      <c r="A15" s="385"/>
      <c r="B15" s="385"/>
      <c r="C15" s="418"/>
      <c r="D15" s="175" t="s">
        <v>30</v>
      </c>
      <c r="E15" s="2">
        <v>4087</v>
      </c>
      <c r="G15" s="105">
        <v>4087</v>
      </c>
      <c r="H15" s="105">
        <f t="shared" si="0"/>
        <v>0</v>
      </c>
      <c r="I15" s="106">
        <f t="shared" si="1"/>
        <v>100</v>
      </c>
      <c r="J15" s="118">
        <f t="shared" si="2"/>
        <v>68.11666666666666</v>
      </c>
      <c r="L15" s="128"/>
    </row>
    <row r="16" spans="1:12" x14ac:dyDescent="0.25">
      <c r="A16" s="385"/>
      <c r="B16" s="385"/>
      <c r="C16" s="417" t="s">
        <v>602</v>
      </c>
      <c r="D16" s="175" t="s">
        <v>33</v>
      </c>
      <c r="E16" s="136">
        <v>2070</v>
      </c>
      <c r="G16" s="105">
        <v>2070</v>
      </c>
      <c r="H16" s="105">
        <f t="shared" si="0"/>
        <v>0</v>
      </c>
      <c r="I16" s="106">
        <f t="shared" si="1"/>
        <v>100</v>
      </c>
      <c r="J16" s="118">
        <f t="shared" si="2"/>
        <v>34.5</v>
      </c>
      <c r="L16" s="128"/>
    </row>
    <row r="17" spans="1:12" x14ac:dyDescent="0.25">
      <c r="A17" s="385"/>
      <c r="B17" s="385"/>
      <c r="C17" s="422"/>
      <c r="D17" s="175" t="s">
        <v>34</v>
      </c>
      <c r="E17" s="136">
        <v>3010</v>
      </c>
      <c r="G17" s="105">
        <v>3010</v>
      </c>
      <c r="H17" s="105">
        <f t="shared" si="0"/>
        <v>0</v>
      </c>
      <c r="I17" s="106">
        <f t="shared" si="1"/>
        <v>100</v>
      </c>
      <c r="J17" s="118">
        <f t="shared" si="2"/>
        <v>50.166666666666664</v>
      </c>
      <c r="L17" s="128"/>
    </row>
    <row r="18" spans="1:12" x14ac:dyDescent="0.25">
      <c r="A18" s="385"/>
      <c r="B18" s="386"/>
      <c r="C18" s="418"/>
      <c r="D18" s="175" t="s">
        <v>30</v>
      </c>
      <c r="E18" s="2">
        <v>2710</v>
      </c>
      <c r="G18" s="105">
        <v>2710</v>
      </c>
      <c r="H18" s="105">
        <f t="shared" si="0"/>
        <v>0</v>
      </c>
      <c r="I18" s="106">
        <f t="shared" si="1"/>
        <v>100</v>
      </c>
      <c r="J18" s="118">
        <f t="shared" si="2"/>
        <v>45.166666666666664</v>
      </c>
      <c r="L18" s="128"/>
    </row>
    <row r="19" spans="1:12" x14ac:dyDescent="0.25">
      <c r="A19" s="385"/>
      <c r="B19" s="384" t="s">
        <v>29</v>
      </c>
      <c r="C19" s="417" t="s">
        <v>603</v>
      </c>
      <c r="D19" s="175" t="s">
        <v>33</v>
      </c>
      <c r="E19" s="136">
        <v>2300</v>
      </c>
      <c r="G19" s="105">
        <v>2300</v>
      </c>
      <c r="H19" s="105">
        <f t="shared" si="0"/>
        <v>0</v>
      </c>
      <c r="I19" s="106">
        <f t="shared" si="1"/>
        <v>100</v>
      </c>
      <c r="J19" s="118">
        <f t="shared" si="2"/>
        <v>38.333333333333336</v>
      </c>
      <c r="L19" s="128"/>
    </row>
    <row r="20" spans="1:12" x14ac:dyDescent="0.25">
      <c r="A20" s="385"/>
      <c r="B20" s="385"/>
      <c r="C20" s="422"/>
      <c r="D20" s="175" t="s">
        <v>34</v>
      </c>
      <c r="E20" s="136">
        <v>2300</v>
      </c>
      <c r="G20" s="105">
        <v>2300</v>
      </c>
      <c r="H20" s="105">
        <f t="shared" si="0"/>
        <v>0</v>
      </c>
      <c r="I20" s="106">
        <f t="shared" si="1"/>
        <v>100</v>
      </c>
      <c r="J20" s="118">
        <f t="shared" si="2"/>
        <v>38.333333333333336</v>
      </c>
      <c r="L20" s="128"/>
    </row>
    <row r="21" spans="1:12" x14ac:dyDescent="0.25">
      <c r="A21" s="385"/>
      <c r="B21" s="385"/>
      <c r="C21" s="418"/>
      <c r="D21" s="175" t="s">
        <v>30</v>
      </c>
      <c r="E21" s="136">
        <v>2300</v>
      </c>
      <c r="G21" s="105">
        <v>2300</v>
      </c>
      <c r="H21" s="105">
        <f t="shared" si="0"/>
        <v>0</v>
      </c>
      <c r="I21" s="106">
        <f t="shared" si="1"/>
        <v>100</v>
      </c>
      <c r="J21" s="118">
        <f t="shared" si="2"/>
        <v>38.333333333333336</v>
      </c>
      <c r="L21" s="128"/>
    </row>
    <row r="22" spans="1:12" x14ac:dyDescent="0.25">
      <c r="A22" s="385"/>
      <c r="B22" s="385"/>
      <c r="C22" s="417" t="s">
        <v>604</v>
      </c>
      <c r="D22" s="175" t="s">
        <v>33</v>
      </c>
      <c r="E22" s="136">
        <v>2300</v>
      </c>
      <c r="G22" s="105">
        <v>2300</v>
      </c>
      <c r="H22" s="105">
        <f t="shared" si="0"/>
        <v>0</v>
      </c>
      <c r="I22" s="106">
        <f t="shared" si="1"/>
        <v>100</v>
      </c>
      <c r="J22" s="118">
        <f t="shared" si="2"/>
        <v>38.333333333333336</v>
      </c>
      <c r="L22" s="128"/>
    </row>
    <row r="23" spans="1:12" x14ac:dyDescent="0.25">
      <c r="A23" s="385"/>
      <c r="B23" s="385"/>
      <c r="C23" s="422"/>
      <c r="D23" s="175" t="s">
        <v>34</v>
      </c>
      <c r="E23" s="136">
        <v>2300</v>
      </c>
      <c r="G23" s="105">
        <v>2300</v>
      </c>
      <c r="H23" s="105">
        <f t="shared" si="0"/>
        <v>0</v>
      </c>
      <c r="I23" s="106">
        <f t="shared" si="1"/>
        <v>100</v>
      </c>
      <c r="J23" s="118">
        <f t="shared" si="2"/>
        <v>38.333333333333336</v>
      </c>
      <c r="L23" s="128"/>
    </row>
    <row r="24" spans="1:12" x14ac:dyDescent="0.25">
      <c r="A24" s="385"/>
      <c r="B24" s="385"/>
      <c r="C24" s="418"/>
      <c r="D24" s="175" t="s">
        <v>30</v>
      </c>
      <c r="E24" s="136">
        <v>2300</v>
      </c>
      <c r="G24" s="105">
        <v>2300</v>
      </c>
      <c r="H24" s="105">
        <f t="shared" si="0"/>
        <v>0</v>
      </c>
      <c r="I24" s="106">
        <f t="shared" si="1"/>
        <v>100</v>
      </c>
      <c r="J24" s="118">
        <f t="shared" si="2"/>
        <v>38.333333333333336</v>
      </c>
      <c r="L24" s="128"/>
    </row>
    <row r="25" spans="1:12" x14ac:dyDescent="0.25">
      <c r="A25" s="385"/>
      <c r="B25" s="385"/>
      <c r="C25" s="417" t="s">
        <v>498</v>
      </c>
      <c r="D25" s="175" t="s">
        <v>33</v>
      </c>
      <c r="E25" s="136">
        <v>2300</v>
      </c>
      <c r="G25" s="105">
        <v>2300</v>
      </c>
      <c r="H25" s="105">
        <f t="shared" si="0"/>
        <v>0</v>
      </c>
      <c r="I25" s="106">
        <f t="shared" si="1"/>
        <v>100</v>
      </c>
      <c r="J25" s="118">
        <f t="shared" si="2"/>
        <v>38.333333333333336</v>
      </c>
      <c r="L25" s="128"/>
    </row>
    <row r="26" spans="1:12" x14ac:dyDescent="0.25">
      <c r="A26" s="385"/>
      <c r="B26" s="385"/>
      <c r="C26" s="422"/>
      <c r="D26" s="175" t="s">
        <v>34</v>
      </c>
      <c r="E26" s="136">
        <v>2300</v>
      </c>
      <c r="G26" s="105">
        <v>2300</v>
      </c>
      <c r="H26" s="105">
        <f t="shared" si="0"/>
        <v>0</v>
      </c>
      <c r="I26" s="106">
        <f t="shared" si="1"/>
        <v>100</v>
      </c>
      <c r="J26" s="118">
        <f t="shared" si="2"/>
        <v>38.333333333333336</v>
      </c>
      <c r="L26" s="128"/>
    </row>
    <row r="27" spans="1:12" x14ac:dyDescent="0.25">
      <c r="A27" s="385"/>
      <c r="B27" s="385"/>
      <c r="C27" s="418"/>
      <c r="D27" s="175" t="s">
        <v>30</v>
      </c>
      <c r="E27" s="136">
        <v>2300</v>
      </c>
      <c r="G27" s="105">
        <v>2300</v>
      </c>
      <c r="H27" s="105">
        <f t="shared" si="0"/>
        <v>0</v>
      </c>
      <c r="I27" s="106">
        <f t="shared" si="1"/>
        <v>100</v>
      </c>
      <c r="J27" s="118">
        <f t="shared" si="2"/>
        <v>38.333333333333336</v>
      </c>
      <c r="L27" s="128"/>
    </row>
    <row r="28" spans="1:12" x14ac:dyDescent="0.25">
      <c r="A28" s="385"/>
      <c r="B28" s="385"/>
      <c r="C28" s="417" t="s">
        <v>499</v>
      </c>
      <c r="D28" s="175" t="s">
        <v>33</v>
      </c>
      <c r="E28" s="136">
        <v>3577</v>
      </c>
      <c r="G28" s="105">
        <v>3577</v>
      </c>
      <c r="H28" s="105">
        <f t="shared" si="0"/>
        <v>0</v>
      </c>
      <c r="I28" s="106">
        <f t="shared" si="1"/>
        <v>100</v>
      </c>
      <c r="J28" s="118">
        <f t="shared" si="2"/>
        <v>59.616666666666667</v>
      </c>
      <c r="L28" s="128"/>
    </row>
    <row r="29" spans="1:12" x14ac:dyDescent="0.25">
      <c r="A29" s="385"/>
      <c r="B29" s="385"/>
      <c r="C29" s="422"/>
      <c r="D29" s="175" t="s">
        <v>34</v>
      </c>
      <c r="E29" s="136">
        <v>3550</v>
      </c>
      <c r="G29" s="105">
        <v>3550</v>
      </c>
      <c r="H29" s="105">
        <f t="shared" si="0"/>
        <v>0</v>
      </c>
      <c r="I29" s="106">
        <f t="shared" si="1"/>
        <v>100</v>
      </c>
      <c r="J29" s="118">
        <f t="shared" si="2"/>
        <v>59.166666666666664</v>
      </c>
      <c r="L29" s="128"/>
    </row>
    <row r="30" spans="1:12" x14ac:dyDescent="0.25">
      <c r="A30" s="385"/>
      <c r="B30" s="385"/>
      <c r="C30" s="418"/>
      <c r="D30" s="175" t="s">
        <v>30</v>
      </c>
      <c r="E30" s="2">
        <v>4034</v>
      </c>
      <c r="G30" s="105">
        <v>4034</v>
      </c>
      <c r="H30" s="105">
        <f t="shared" si="0"/>
        <v>0</v>
      </c>
      <c r="I30" s="106">
        <f t="shared" si="1"/>
        <v>100</v>
      </c>
      <c r="J30" s="118">
        <f t="shared" si="2"/>
        <v>67.233333333333334</v>
      </c>
      <c r="L30" s="128"/>
    </row>
    <row r="31" spans="1:12" x14ac:dyDescent="0.25">
      <c r="A31" s="385"/>
      <c r="B31" s="385"/>
      <c r="C31" s="417" t="s">
        <v>667</v>
      </c>
      <c r="D31" s="175" t="s">
        <v>33</v>
      </c>
      <c r="E31" s="136">
        <v>4150</v>
      </c>
      <c r="G31" s="105">
        <v>4150</v>
      </c>
      <c r="H31" s="105">
        <f t="shared" si="0"/>
        <v>0</v>
      </c>
      <c r="I31" s="106">
        <f t="shared" si="1"/>
        <v>100</v>
      </c>
      <c r="J31" s="118">
        <f t="shared" si="2"/>
        <v>69.166666666666671</v>
      </c>
      <c r="L31" s="128"/>
    </row>
    <row r="32" spans="1:12" x14ac:dyDescent="0.25">
      <c r="A32" s="385"/>
      <c r="B32" s="385"/>
      <c r="C32" s="422"/>
      <c r="D32" s="175" t="s">
        <v>34</v>
      </c>
      <c r="E32" s="136">
        <v>4270</v>
      </c>
      <c r="G32" s="105">
        <v>4270</v>
      </c>
      <c r="H32" s="105">
        <f t="shared" si="0"/>
        <v>0</v>
      </c>
      <c r="I32" s="106">
        <f t="shared" si="1"/>
        <v>100</v>
      </c>
      <c r="J32" s="118">
        <f t="shared" si="2"/>
        <v>71.166666666666671</v>
      </c>
      <c r="L32" s="128"/>
    </row>
    <row r="33" spans="1:12" x14ac:dyDescent="0.25">
      <c r="A33" s="385"/>
      <c r="B33" s="385"/>
      <c r="C33" s="418"/>
      <c r="D33" s="175" t="s">
        <v>30</v>
      </c>
      <c r="E33" s="136">
        <v>3700</v>
      </c>
      <c r="G33" s="105">
        <v>3700</v>
      </c>
      <c r="H33" s="105">
        <f t="shared" si="0"/>
        <v>0</v>
      </c>
      <c r="I33" s="106">
        <f t="shared" si="1"/>
        <v>100</v>
      </c>
      <c r="J33" s="118">
        <f t="shared" si="2"/>
        <v>61.666666666666664</v>
      </c>
      <c r="L33" s="128"/>
    </row>
    <row r="34" spans="1:12" x14ac:dyDescent="0.25">
      <c r="A34" s="385"/>
      <c r="B34" s="385"/>
      <c r="C34" s="417" t="s">
        <v>605</v>
      </c>
      <c r="D34" s="175" t="s">
        <v>33</v>
      </c>
      <c r="E34" s="136">
        <v>4703</v>
      </c>
      <c r="G34" s="105">
        <v>4703</v>
      </c>
      <c r="H34" s="105">
        <f t="shared" si="0"/>
        <v>0</v>
      </c>
      <c r="I34" s="106">
        <f t="shared" si="1"/>
        <v>100</v>
      </c>
      <c r="J34" s="118">
        <f t="shared" si="2"/>
        <v>78.38333333333334</v>
      </c>
      <c r="L34" s="128"/>
    </row>
    <row r="35" spans="1:12" x14ac:dyDescent="0.25">
      <c r="A35" s="385"/>
      <c r="B35" s="385"/>
      <c r="C35" s="422"/>
      <c r="D35" s="175" t="s">
        <v>34</v>
      </c>
      <c r="E35" s="136">
        <v>4931</v>
      </c>
      <c r="G35" s="105">
        <v>4931</v>
      </c>
      <c r="H35" s="105">
        <f t="shared" si="0"/>
        <v>0</v>
      </c>
      <c r="I35" s="106">
        <f t="shared" si="1"/>
        <v>100</v>
      </c>
      <c r="J35" s="118">
        <f t="shared" si="2"/>
        <v>82.183333333333337</v>
      </c>
      <c r="L35" s="128"/>
    </row>
    <row r="36" spans="1:12" x14ac:dyDescent="0.25">
      <c r="A36" s="386"/>
      <c r="B36" s="386"/>
      <c r="C36" s="418"/>
      <c r="D36" s="175" t="s">
        <v>30</v>
      </c>
      <c r="E36" s="2">
        <v>4073</v>
      </c>
      <c r="G36" s="105">
        <v>4073</v>
      </c>
      <c r="H36" s="105">
        <f t="shared" si="0"/>
        <v>0</v>
      </c>
      <c r="I36" s="106">
        <f t="shared" si="1"/>
        <v>100</v>
      </c>
      <c r="J36" s="118">
        <f t="shared" si="2"/>
        <v>67.88333333333334</v>
      </c>
      <c r="L36" s="128"/>
    </row>
    <row r="37" spans="1:12" ht="36" customHeight="1" x14ac:dyDescent="0.25">
      <c r="A37" s="176"/>
      <c r="B37" s="195"/>
      <c r="C37" s="178" t="s">
        <v>35</v>
      </c>
      <c r="D37" s="179"/>
      <c r="E37" s="58"/>
      <c r="G37" s="105"/>
      <c r="H37" s="105"/>
      <c r="I37" s="106"/>
      <c r="J37" s="118"/>
      <c r="L37" s="128"/>
    </row>
    <row r="38" spans="1:12" x14ac:dyDescent="0.25">
      <c r="A38" s="447"/>
      <c r="B38" s="446"/>
      <c r="C38" s="399" t="s">
        <v>499</v>
      </c>
      <c r="D38" s="175" t="s">
        <v>33</v>
      </c>
      <c r="E38" s="136">
        <v>2134.4499999999998</v>
      </c>
      <c r="G38" s="105">
        <v>2134.4499999999998</v>
      </c>
      <c r="H38" s="105">
        <f>E38-G38</f>
        <v>0</v>
      </c>
      <c r="I38" s="106">
        <f>IFERROR(E38/G38*100,"-")</f>
        <v>100</v>
      </c>
      <c r="J38" s="118">
        <f>E38/60</f>
        <v>35.574166666666663</v>
      </c>
      <c r="L38" s="128"/>
    </row>
    <row r="39" spans="1:12" x14ac:dyDescent="0.25">
      <c r="A39" s="447"/>
      <c r="B39" s="447"/>
      <c r="C39" s="400"/>
      <c r="D39" s="175" t="s">
        <v>34</v>
      </c>
      <c r="E39" s="136">
        <v>2134.4499999999998</v>
      </c>
      <c r="G39" s="105">
        <v>2134.4499999999998</v>
      </c>
      <c r="H39" s="105">
        <f>E39-G39</f>
        <v>0</v>
      </c>
      <c r="I39" s="106">
        <f>IFERROR(E39/G39*100,"-")</f>
        <v>100</v>
      </c>
      <c r="J39" s="118">
        <f>E39/60</f>
        <v>35.574166666666663</v>
      </c>
      <c r="L39" s="128"/>
    </row>
    <row r="40" spans="1:12" x14ac:dyDescent="0.25">
      <c r="A40" s="447"/>
      <c r="B40" s="447"/>
      <c r="C40" s="399" t="s">
        <v>500</v>
      </c>
      <c r="D40" s="175" t="s">
        <v>33</v>
      </c>
      <c r="E40" s="136">
        <v>3950</v>
      </c>
      <c r="G40" s="105">
        <v>3950</v>
      </c>
      <c r="H40" s="105">
        <f t="shared" si="0"/>
        <v>0</v>
      </c>
      <c r="I40" s="106">
        <f t="shared" si="1"/>
        <v>100</v>
      </c>
      <c r="J40" s="118">
        <f t="shared" si="2"/>
        <v>65.833333333333329</v>
      </c>
      <c r="L40" s="128"/>
    </row>
    <row r="41" spans="1:12" x14ac:dyDescent="0.25">
      <c r="A41" s="447"/>
      <c r="B41" s="447"/>
      <c r="C41" s="400"/>
      <c r="D41" s="175" t="s">
        <v>34</v>
      </c>
      <c r="E41" s="136">
        <v>3850</v>
      </c>
      <c r="G41" s="105">
        <v>3850</v>
      </c>
      <c r="H41" s="105">
        <f t="shared" si="0"/>
        <v>0</v>
      </c>
      <c r="I41" s="106">
        <f t="shared" si="1"/>
        <v>100</v>
      </c>
      <c r="J41" s="118">
        <f t="shared" si="2"/>
        <v>64.166666666666671</v>
      </c>
      <c r="L41" s="128"/>
    </row>
    <row r="42" spans="1:12" x14ac:dyDescent="0.25">
      <c r="A42" s="447"/>
      <c r="B42" s="447"/>
      <c r="C42" s="399" t="s">
        <v>497</v>
      </c>
      <c r="D42" s="175" t="s">
        <v>33</v>
      </c>
      <c r="E42" s="136">
        <v>2700</v>
      </c>
      <c r="G42" s="105">
        <v>2700</v>
      </c>
      <c r="H42" s="105">
        <f t="shared" ref="H42:H49" si="3">E42-G42</f>
        <v>0</v>
      </c>
      <c r="I42" s="106">
        <f t="shared" ref="I42:I49" si="4">IFERROR(E42/G42*100,"-")</f>
        <v>100</v>
      </c>
      <c r="J42" s="118">
        <f t="shared" ref="J42:J49" si="5">E42/60</f>
        <v>45</v>
      </c>
      <c r="L42" s="128"/>
    </row>
    <row r="43" spans="1:12" x14ac:dyDescent="0.25">
      <c r="A43" s="447"/>
      <c r="B43" s="447"/>
      <c r="C43" s="400"/>
      <c r="D43" s="175" t="s">
        <v>34</v>
      </c>
      <c r="E43" s="136">
        <v>2700</v>
      </c>
      <c r="G43" s="105">
        <v>2700</v>
      </c>
      <c r="H43" s="105">
        <f t="shared" si="3"/>
        <v>0</v>
      </c>
      <c r="I43" s="106">
        <f t="shared" si="4"/>
        <v>100</v>
      </c>
      <c r="J43" s="118">
        <f t="shared" si="5"/>
        <v>45</v>
      </c>
      <c r="L43" s="128"/>
    </row>
    <row r="44" spans="1:12" x14ac:dyDescent="0.25">
      <c r="A44" s="447"/>
      <c r="B44" s="447"/>
      <c r="C44" s="399" t="s">
        <v>501</v>
      </c>
      <c r="D44" s="175" t="s">
        <v>33</v>
      </c>
      <c r="E44" s="136">
        <v>4294</v>
      </c>
      <c r="G44" s="105">
        <v>4294</v>
      </c>
      <c r="H44" s="105">
        <f t="shared" si="3"/>
        <v>0</v>
      </c>
      <c r="I44" s="106">
        <f t="shared" si="4"/>
        <v>100</v>
      </c>
      <c r="J44" s="118">
        <f t="shared" si="5"/>
        <v>71.566666666666663</v>
      </c>
      <c r="L44" s="128"/>
    </row>
    <row r="45" spans="1:12" x14ac:dyDescent="0.25">
      <c r="A45" s="447"/>
      <c r="B45" s="447"/>
      <c r="C45" s="400"/>
      <c r="D45" s="175" t="s">
        <v>34</v>
      </c>
      <c r="E45" s="136">
        <v>3337</v>
      </c>
      <c r="G45" s="105">
        <v>3337</v>
      </c>
      <c r="H45" s="105">
        <f t="shared" si="3"/>
        <v>0</v>
      </c>
      <c r="I45" s="106">
        <f t="shared" si="4"/>
        <v>100</v>
      </c>
      <c r="J45" s="118">
        <f t="shared" si="5"/>
        <v>55.616666666666667</v>
      </c>
      <c r="L45" s="128"/>
    </row>
    <row r="46" spans="1:12" x14ac:dyDescent="0.25">
      <c r="A46" s="447"/>
      <c r="B46" s="447"/>
      <c r="C46" s="399" t="s">
        <v>496</v>
      </c>
      <c r="D46" s="175" t="s">
        <v>33</v>
      </c>
      <c r="E46" s="136">
        <v>2700</v>
      </c>
      <c r="G46" s="105">
        <v>2700</v>
      </c>
      <c r="H46" s="105">
        <f t="shared" si="3"/>
        <v>0</v>
      </c>
      <c r="I46" s="106">
        <f t="shared" si="4"/>
        <v>100</v>
      </c>
      <c r="J46" s="118">
        <f t="shared" si="5"/>
        <v>45</v>
      </c>
      <c r="L46" s="128"/>
    </row>
    <row r="47" spans="1:12" x14ac:dyDescent="0.25">
      <c r="A47" s="447"/>
      <c r="B47" s="447"/>
      <c r="C47" s="400"/>
      <c r="D47" s="175" t="s">
        <v>34</v>
      </c>
      <c r="E47" s="136">
        <v>2700</v>
      </c>
      <c r="G47" s="105">
        <v>2700</v>
      </c>
      <c r="H47" s="105">
        <f t="shared" si="3"/>
        <v>0</v>
      </c>
      <c r="I47" s="106">
        <f t="shared" si="4"/>
        <v>100</v>
      </c>
      <c r="J47" s="118">
        <f t="shared" si="5"/>
        <v>45</v>
      </c>
      <c r="L47" s="128"/>
    </row>
    <row r="48" spans="1:12" x14ac:dyDescent="0.25">
      <c r="A48" s="447"/>
      <c r="B48" s="447"/>
      <c r="C48" s="399" t="s">
        <v>498</v>
      </c>
      <c r="D48" s="175" t="s">
        <v>33</v>
      </c>
      <c r="E48" s="51">
        <v>2700</v>
      </c>
      <c r="G48" s="105">
        <v>2700</v>
      </c>
      <c r="H48" s="105">
        <f t="shared" si="3"/>
        <v>0</v>
      </c>
      <c r="I48" s="106">
        <f t="shared" si="4"/>
        <v>100</v>
      </c>
      <c r="J48" s="118">
        <f t="shared" si="5"/>
        <v>45</v>
      </c>
      <c r="L48" s="128"/>
    </row>
    <row r="49" spans="1:12" x14ac:dyDescent="0.25">
      <c r="A49" s="447"/>
      <c r="B49" s="448"/>
      <c r="C49" s="400"/>
      <c r="D49" s="175" t="s">
        <v>34</v>
      </c>
      <c r="E49" s="51">
        <v>2700</v>
      </c>
      <c r="G49" s="105">
        <v>2700</v>
      </c>
      <c r="H49" s="105">
        <f t="shared" si="3"/>
        <v>0</v>
      </c>
      <c r="I49" s="106">
        <f t="shared" si="4"/>
        <v>100</v>
      </c>
      <c r="J49" s="118">
        <f t="shared" si="5"/>
        <v>45</v>
      </c>
      <c r="L49" s="128"/>
    </row>
    <row r="50" spans="1:12" ht="36.75" customHeight="1" x14ac:dyDescent="0.25">
      <c r="A50" s="176"/>
      <c r="B50" s="195"/>
      <c r="C50" s="178" t="s">
        <v>36</v>
      </c>
      <c r="D50" s="179"/>
      <c r="E50" s="52"/>
      <c r="G50" s="105"/>
      <c r="H50" s="105"/>
      <c r="I50" s="106"/>
    </row>
    <row r="51" spans="1:12" x14ac:dyDescent="0.25">
      <c r="E51" s="54"/>
      <c r="G51" s="105"/>
      <c r="H51" s="105"/>
      <c r="I51" s="106"/>
    </row>
    <row r="52" spans="1:12" ht="36" x14ac:dyDescent="0.25">
      <c r="A52" s="176"/>
      <c r="B52" s="184"/>
      <c r="C52" s="185" t="s">
        <v>214</v>
      </c>
      <c r="D52" s="186"/>
      <c r="E52" s="55"/>
      <c r="G52" s="105"/>
      <c r="H52" s="105"/>
      <c r="I52" s="106"/>
    </row>
    <row r="53" spans="1:12" x14ac:dyDescent="0.25">
      <c r="A53" s="461"/>
      <c r="B53" s="461"/>
      <c r="C53" s="225" t="s">
        <v>197</v>
      </c>
      <c r="D53" s="120" t="s">
        <v>687</v>
      </c>
      <c r="E53" s="70">
        <v>40</v>
      </c>
      <c r="G53" s="105">
        <v>50</v>
      </c>
      <c r="H53" s="105">
        <f t="shared" si="0"/>
        <v>-10</v>
      </c>
      <c r="I53" s="106">
        <f t="shared" si="1"/>
        <v>80</v>
      </c>
    </row>
    <row r="54" spans="1:12" x14ac:dyDescent="0.25">
      <c r="A54" s="493"/>
      <c r="B54" s="493"/>
      <c r="C54" s="225" t="s">
        <v>197</v>
      </c>
      <c r="D54" s="120" t="s">
        <v>688</v>
      </c>
      <c r="E54" s="374">
        <v>130</v>
      </c>
      <c r="G54" s="105">
        <v>50</v>
      </c>
      <c r="H54" s="105">
        <f t="shared" si="0"/>
        <v>80</v>
      </c>
      <c r="I54" s="106">
        <f t="shared" si="1"/>
        <v>260</v>
      </c>
    </row>
    <row r="55" spans="1:12" x14ac:dyDescent="0.25">
      <c r="A55" s="493"/>
      <c r="B55" s="493"/>
      <c r="C55" s="225" t="s">
        <v>197</v>
      </c>
      <c r="D55" s="120" t="s">
        <v>198</v>
      </c>
      <c r="E55" s="374">
        <v>125</v>
      </c>
      <c r="G55" s="105">
        <v>100</v>
      </c>
      <c r="H55" s="105">
        <f t="shared" si="0"/>
        <v>25</v>
      </c>
      <c r="I55" s="106">
        <f t="shared" si="1"/>
        <v>125</v>
      </c>
    </row>
    <row r="56" spans="1:12" x14ac:dyDescent="0.25">
      <c r="A56" s="493"/>
      <c r="B56" s="493"/>
      <c r="C56" s="225" t="s">
        <v>197</v>
      </c>
      <c r="D56" s="120" t="s">
        <v>689</v>
      </c>
      <c r="E56" s="374">
        <v>50</v>
      </c>
      <c r="G56" s="123">
        <v>50</v>
      </c>
      <c r="H56" s="105">
        <f t="shared" si="0"/>
        <v>0</v>
      </c>
      <c r="I56" s="122">
        <f t="shared" si="1"/>
        <v>100</v>
      </c>
    </row>
    <row r="57" spans="1:12" ht="36" x14ac:dyDescent="0.25">
      <c r="A57" s="493"/>
      <c r="B57" s="493"/>
      <c r="C57" s="297" t="s">
        <v>703</v>
      </c>
      <c r="D57" s="120" t="s">
        <v>690</v>
      </c>
      <c r="E57" s="374">
        <v>100</v>
      </c>
      <c r="G57" s="123">
        <v>50</v>
      </c>
      <c r="H57" s="105">
        <f t="shared" si="0"/>
        <v>50</v>
      </c>
      <c r="I57" s="122">
        <f t="shared" si="1"/>
        <v>200</v>
      </c>
    </row>
    <row r="58" spans="1:12" s="50" customFormat="1" x14ac:dyDescent="0.25">
      <c r="A58" s="493"/>
      <c r="B58" s="493"/>
      <c r="C58" s="225" t="s">
        <v>275</v>
      </c>
      <c r="D58" s="120" t="s">
        <v>276</v>
      </c>
      <c r="E58" s="70">
        <v>35</v>
      </c>
      <c r="G58" s="123">
        <v>35</v>
      </c>
      <c r="H58" s="105">
        <f t="shared" si="0"/>
        <v>0</v>
      </c>
      <c r="I58" s="122">
        <f t="shared" si="1"/>
        <v>100</v>
      </c>
      <c r="J58" s="114"/>
    </row>
    <row r="59" spans="1:12" x14ac:dyDescent="0.25">
      <c r="A59" s="493"/>
      <c r="B59" s="493"/>
      <c r="C59" s="225" t="s">
        <v>275</v>
      </c>
      <c r="D59" s="120" t="s">
        <v>198</v>
      </c>
      <c r="E59" s="70">
        <v>20</v>
      </c>
      <c r="F59" s="50"/>
      <c r="G59" s="123">
        <v>20</v>
      </c>
      <c r="H59" s="105">
        <f t="shared" si="0"/>
        <v>0</v>
      </c>
      <c r="I59" s="122">
        <f t="shared" si="1"/>
        <v>100</v>
      </c>
    </row>
    <row r="60" spans="1:12" s="50" customFormat="1" ht="17.25" customHeight="1" x14ac:dyDescent="0.25">
      <c r="A60" s="493"/>
      <c r="B60" s="493"/>
      <c r="C60" s="250" t="s">
        <v>275</v>
      </c>
      <c r="D60" s="121" t="s">
        <v>276</v>
      </c>
      <c r="E60" s="340">
        <v>35</v>
      </c>
      <c r="G60" s="124">
        <v>35</v>
      </c>
      <c r="H60" s="105">
        <f t="shared" si="0"/>
        <v>0</v>
      </c>
      <c r="I60" s="122">
        <f t="shared" si="1"/>
        <v>100</v>
      </c>
      <c r="J60" s="114"/>
    </row>
    <row r="61" spans="1:12" x14ac:dyDescent="0.25">
      <c r="A61" s="493"/>
      <c r="B61" s="493"/>
      <c r="C61" s="251" t="s">
        <v>275</v>
      </c>
      <c r="D61" s="120" t="s">
        <v>198</v>
      </c>
      <c r="E61" s="70">
        <v>10</v>
      </c>
      <c r="F61" s="50"/>
      <c r="G61" s="123">
        <v>10</v>
      </c>
      <c r="H61" s="105">
        <f t="shared" si="0"/>
        <v>0</v>
      </c>
      <c r="I61" s="122">
        <f t="shared" si="1"/>
        <v>100</v>
      </c>
    </row>
    <row r="62" spans="1:12" x14ac:dyDescent="0.25">
      <c r="A62" s="493"/>
      <c r="B62" s="493"/>
      <c r="C62" s="225" t="s">
        <v>275</v>
      </c>
      <c r="D62" s="120" t="s">
        <v>277</v>
      </c>
      <c r="E62" s="70">
        <v>20</v>
      </c>
      <c r="G62" s="123">
        <v>20</v>
      </c>
      <c r="H62" s="105">
        <f>E62-G62</f>
        <v>0</v>
      </c>
      <c r="I62" s="122">
        <f>IFERROR(E62/G62*100,"-")</f>
        <v>100</v>
      </c>
    </row>
    <row r="63" spans="1:12" x14ac:dyDescent="0.25">
      <c r="A63" s="493"/>
      <c r="B63" s="493"/>
      <c r="C63" s="225" t="s">
        <v>275</v>
      </c>
      <c r="D63" s="120" t="s">
        <v>278</v>
      </c>
      <c r="E63" s="70">
        <v>10</v>
      </c>
      <c r="G63" s="123">
        <v>10</v>
      </c>
      <c r="H63" s="105">
        <f>E63-G63</f>
        <v>0</v>
      </c>
      <c r="I63" s="122">
        <f>IFERROR(E63/G63*100,"-")</f>
        <v>100</v>
      </c>
    </row>
    <row r="64" spans="1:12" ht="33" customHeight="1" x14ac:dyDescent="0.25">
      <c r="A64" s="493"/>
      <c r="B64" s="493"/>
      <c r="C64" s="362" t="s">
        <v>279</v>
      </c>
      <c r="D64" s="363"/>
      <c r="E64" s="364">
        <v>10</v>
      </c>
      <c r="G64" s="123">
        <v>10</v>
      </c>
      <c r="H64" s="370">
        <f t="shared" ref="H64:H68" si="6">E64-G64</f>
        <v>0</v>
      </c>
      <c r="I64" s="371">
        <f t="shared" ref="I64:I68" si="7">IFERROR(E64/G64*100,"-")</f>
        <v>100</v>
      </c>
    </row>
    <row r="65" spans="1:10" x14ac:dyDescent="0.25">
      <c r="A65" s="493"/>
      <c r="B65" s="493"/>
      <c r="C65" s="361" t="s">
        <v>162</v>
      </c>
      <c r="D65" s="363" t="s">
        <v>280</v>
      </c>
      <c r="E65" s="364">
        <v>3</v>
      </c>
      <c r="G65" s="123">
        <v>3</v>
      </c>
      <c r="H65" s="105">
        <f t="shared" si="6"/>
        <v>0</v>
      </c>
      <c r="I65" s="122">
        <f t="shared" si="7"/>
        <v>100</v>
      </c>
    </row>
    <row r="66" spans="1:10" x14ac:dyDescent="0.25">
      <c r="A66" s="493"/>
      <c r="B66" s="493"/>
      <c r="C66" s="361" t="s">
        <v>281</v>
      </c>
      <c r="D66" s="363"/>
      <c r="E66" s="364">
        <v>5</v>
      </c>
      <c r="G66" s="123">
        <v>5</v>
      </c>
      <c r="H66" s="105">
        <f t="shared" si="6"/>
        <v>0</v>
      </c>
      <c r="I66" s="122">
        <f t="shared" si="7"/>
        <v>100</v>
      </c>
    </row>
    <row r="67" spans="1:10" x14ac:dyDescent="0.25">
      <c r="A67" s="493"/>
      <c r="B67" s="493"/>
      <c r="C67" s="361" t="s">
        <v>691</v>
      </c>
      <c r="D67" s="363" t="s">
        <v>692</v>
      </c>
      <c r="E67" s="364">
        <v>30</v>
      </c>
      <c r="G67" s="123"/>
      <c r="H67" s="105">
        <f t="shared" si="6"/>
        <v>30</v>
      </c>
      <c r="I67" s="122" t="str">
        <f t="shared" si="7"/>
        <v>-</v>
      </c>
    </row>
    <row r="68" spans="1:10" x14ac:dyDescent="0.25">
      <c r="A68" s="493"/>
      <c r="B68" s="493"/>
      <c r="C68" s="361" t="s">
        <v>693</v>
      </c>
      <c r="D68" s="363" t="s">
        <v>692</v>
      </c>
      <c r="E68" s="364">
        <v>50</v>
      </c>
      <c r="G68" s="123"/>
      <c r="H68" s="105">
        <f t="shared" si="6"/>
        <v>50</v>
      </c>
      <c r="I68" s="122" t="str">
        <f t="shared" si="7"/>
        <v>-</v>
      </c>
    </row>
    <row r="69" spans="1:10" x14ac:dyDescent="0.25">
      <c r="A69" s="513"/>
      <c r="B69" s="513"/>
      <c r="C69" s="361" t="s">
        <v>704</v>
      </c>
      <c r="D69" s="363"/>
      <c r="E69" s="364">
        <v>15</v>
      </c>
      <c r="G69" s="359"/>
      <c r="H69" s="165"/>
      <c r="I69" s="360"/>
    </row>
    <row r="70" spans="1:10" ht="36" x14ac:dyDescent="0.25">
      <c r="A70" s="514"/>
      <c r="B70" s="514"/>
      <c r="C70" s="362" t="s">
        <v>705</v>
      </c>
      <c r="D70" s="363"/>
      <c r="E70" s="364">
        <v>70</v>
      </c>
      <c r="G70" s="359"/>
      <c r="H70" s="165"/>
      <c r="I70" s="360"/>
    </row>
    <row r="71" spans="1:10" x14ac:dyDescent="0.25">
      <c r="A71" s="349"/>
      <c r="B71" s="349"/>
      <c r="C71" s="279"/>
      <c r="D71" s="280"/>
      <c r="E71" s="358"/>
      <c r="G71" s="359"/>
      <c r="H71" s="165"/>
      <c r="I71" s="360"/>
    </row>
    <row r="72" spans="1:10" x14ac:dyDescent="0.25">
      <c r="A72" s="349"/>
      <c r="B72" s="349"/>
      <c r="C72" s="279"/>
      <c r="D72" s="280"/>
      <c r="E72" s="358"/>
      <c r="G72" s="359"/>
      <c r="H72" s="165"/>
      <c r="I72" s="360"/>
    </row>
    <row r="73" spans="1:10" x14ac:dyDescent="0.25">
      <c r="A73" s="349"/>
      <c r="B73" s="349"/>
      <c r="C73" s="279"/>
      <c r="D73" s="280"/>
      <c r="E73" s="358"/>
      <c r="G73" s="359"/>
      <c r="H73" s="165"/>
      <c r="I73" s="360"/>
    </row>
    <row r="74" spans="1:10" x14ac:dyDescent="0.25">
      <c r="A74" s="349"/>
      <c r="B74" s="349"/>
      <c r="C74" s="279"/>
      <c r="D74" s="280"/>
      <c r="E74" s="358"/>
      <c r="G74" s="359"/>
      <c r="H74" s="165"/>
      <c r="I74" s="360"/>
    </row>
    <row r="75" spans="1:10" x14ac:dyDescent="0.25">
      <c r="A75" s="189"/>
      <c r="B75" s="189"/>
      <c r="C75" s="189"/>
      <c r="D75" s="189"/>
      <c r="E75" s="167"/>
    </row>
    <row r="76" spans="1:10" ht="39" customHeight="1" x14ac:dyDescent="0.25">
      <c r="A76" s="252"/>
      <c r="B76" s="252"/>
      <c r="C76" s="252"/>
      <c r="D76" s="252"/>
      <c r="E76" s="103"/>
    </row>
    <row r="77" spans="1:10" x14ac:dyDescent="0.25">
      <c r="D77" s="182" t="s">
        <v>317</v>
      </c>
    </row>
    <row r="78" spans="1:10" s="50" customFormat="1" ht="23.25" customHeight="1" x14ac:dyDescent="0.25">
      <c r="A78" s="252"/>
      <c r="B78" s="253"/>
      <c r="C78" s="253"/>
      <c r="D78" s="182" t="s">
        <v>318</v>
      </c>
      <c r="E78" s="253"/>
      <c r="G78" s="107"/>
      <c r="H78" s="107"/>
      <c r="I78" s="107"/>
      <c r="J78" s="114"/>
    </row>
  </sheetData>
  <customSheetViews>
    <customSheetView guid="{839003FA-3055-4E28-826D-0A2EF77DACBD}" scale="70" showPageBreaks="1" fitToPage="1" printArea="1" view="pageBreakPreview" topLeftCell="A31">
      <selection activeCell="C57" sqref="C57"/>
      <pageMargins left="0.75" right="0.75" top="0.98425196850393704" bottom="0.98425196850393704" header="0" footer="0"/>
      <printOptions horizontalCentered="1"/>
      <pageSetup paperSize="9" scale="48" orientation="portrait" r:id="rId1"/>
      <headerFooter alignWithMargins="0"/>
    </customSheetView>
  </customSheetViews>
  <mergeCells count="32">
    <mergeCell ref="J5:J6"/>
    <mergeCell ref="A7:A36"/>
    <mergeCell ref="B7:B18"/>
    <mergeCell ref="B19:B36"/>
    <mergeCell ref="C19:C21"/>
    <mergeCell ref="C31:C33"/>
    <mergeCell ref="G5:G6"/>
    <mergeCell ref="H5:H6"/>
    <mergeCell ref="I5:I6"/>
    <mergeCell ref="C34:C36"/>
    <mergeCell ref="C16:C18"/>
    <mergeCell ref="C7:C9"/>
    <mergeCell ref="C22:C24"/>
    <mergeCell ref="C25:C27"/>
    <mergeCell ref="C28:C30"/>
    <mergeCell ref="C13:C15"/>
    <mergeCell ref="A53:A70"/>
    <mergeCell ref="B53:B70"/>
    <mergeCell ref="C10:C12"/>
    <mergeCell ref="A1:E1"/>
    <mergeCell ref="A5:B5"/>
    <mergeCell ref="D5:D6"/>
    <mergeCell ref="E5:E6"/>
    <mergeCell ref="A6:B6"/>
    <mergeCell ref="B38:B49"/>
    <mergeCell ref="A38:A49"/>
    <mergeCell ref="C40:C41"/>
    <mergeCell ref="C42:C43"/>
    <mergeCell ref="C46:C47"/>
    <mergeCell ref="C48:C49"/>
    <mergeCell ref="C38:C39"/>
    <mergeCell ref="C44:C45"/>
  </mergeCells>
  <phoneticPr fontId="2" type="noConversion"/>
  <printOptions horizontalCentered="1"/>
  <pageMargins left="0.75" right="0.75" top="0.98425196850393704" bottom="0.98425196850393704" header="0" footer="0"/>
  <pageSetup paperSize="9" scale="44"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view="pageBreakPreview" topLeftCell="A23" zoomScale="70" zoomScaleNormal="100" zoomScaleSheetLayoutView="70" workbookViewId="0">
      <selection activeCell="E2" sqref="E2"/>
    </sheetView>
  </sheetViews>
  <sheetFormatPr defaultColWidth="9.140625" defaultRowHeight="18" x14ac:dyDescent="0.25"/>
  <cols>
    <col min="1" max="1" width="9.140625" style="107"/>
    <col min="2" max="2" width="10.28515625" style="181" customWidth="1"/>
    <col min="3" max="3" width="103.140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19.140625"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21</v>
      </c>
      <c r="B6" s="393"/>
      <c r="C6" s="174" t="s">
        <v>32</v>
      </c>
      <c r="D6" s="390"/>
      <c r="E6" s="391"/>
      <c r="G6" s="396"/>
      <c r="H6" s="396"/>
      <c r="I6" s="396"/>
      <c r="J6" s="396" t="s">
        <v>273</v>
      </c>
    </row>
    <row r="7" spans="1:10" ht="17.45" customHeight="1" x14ac:dyDescent="0.25">
      <c r="A7" s="486"/>
      <c r="B7" s="384" t="s">
        <v>28</v>
      </c>
      <c r="C7" s="399" t="s">
        <v>606</v>
      </c>
      <c r="D7" s="175" t="s">
        <v>33</v>
      </c>
      <c r="E7" s="1">
        <v>4004</v>
      </c>
      <c r="G7" s="105">
        <v>4004</v>
      </c>
      <c r="H7" s="105">
        <f t="shared" ref="H7:H33" si="0">E7-G7</f>
        <v>0</v>
      </c>
      <c r="I7" s="106">
        <f t="shared" ref="I7:I33" si="1">IFERROR(E7/G7*100,"-")</f>
        <v>100</v>
      </c>
      <c r="J7" s="118">
        <f t="shared" ref="J7:J33" si="2">E7/60</f>
        <v>66.733333333333334</v>
      </c>
    </row>
    <row r="8" spans="1:10" ht="17.45" customHeight="1" x14ac:dyDescent="0.25">
      <c r="A8" s="486"/>
      <c r="B8" s="385"/>
      <c r="C8" s="401" t="s">
        <v>97</v>
      </c>
      <c r="D8" s="175" t="s">
        <v>34</v>
      </c>
      <c r="E8" s="1">
        <v>4004</v>
      </c>
      <c r="G8" s="105">
        <v>4004</v>
      </c>
      <c r="H8" s="105">
        <f t="shared" si="0"/>
        <v>0</v>
      </c>
      <c r="I8" s="106">
        <f t="shared" si="1"/>
        <v>100</v>
      </c>
      <c r="J8" s="118">
        <f t="shared" si="2"/>
        <v>66.733333333333334</v>
      </c>
    </row>
    <row r="9" spans="1:10" ht="17.45" customHeight="1" x14ac:dyDescent="0.25">
      <c r="A9" s="486"/>
      <c r="B9" s="385"/>
      <c r="C9" s="400" t="s">
        <v>98</v>
      </c>
      <c r="D9" s="175" t="s">
        <v>30</v>
      </c>
      <c r="E9" s="1">
        <v>4004</v>
      </c>
      <c r="G9" s="105">
        <v>4004</v>
      </c>
      <c r="H9" s="105">
        <f t="shared" si="0"/>
        <v>0</v>
      </c>
      <c r="I9" s="106">
        <f t="shared" si="1"/>
        <v>100</v>
      </c>
      <c r="J9" s="118">
        <f t="shared" si="2"/>
        <v>66.733333333333334</v>
      </c>
    </row>
    <row r="10" spans="1:10" ht="17.45" customHeight="1" x14ac:dyDescent="0.25">
      <c r="A10" s="486"/>
      <c r="B10" s="486" t="s">
        <v>29</v>
      </c>
      <c r="C10" s="399" t="s">
        <v>607</v>
      </c>
      <c r="D10" s="175" t="s">
        <v>33</v>
      </c>
      <c r="E10" s="1">
        <v>4004</v>
      </c>
      <c r="G10" s="105">
        <v>4004</v>
      </c>
      <c r="H10" s="105">
        <f t="shared" si="0"/>
        <v>0</v>
      </c>
      <c r="I10" s="106">
        <f t="shared" si="1"/>
        <v>100</v>
      </c>
      <c r="J10" s="118">
        <f t="shared" si="2"/>
        <v>66.733333333333334</v>
      </c>
    </row>
    <row r="11" spans="1:10" ht="17.45" customHeight="1" x14ac:dyDescent="0.25">
      <c r="A11" s="486"/>
      <c r="B11" s="486"/>
      <c r="C11" s="401"/>
      <c r="D11" s="175" t="s">
        <v>34</v>
      </c>
      <c r="E11" s="1">
        <v>4004</v>
      </c>
      <c r="G11" s="105">
        <v>4004</v>
      </c>
      <c r="H11" s="105">
        <f t="shared" si="0"/>
        <v>0</v>
      </c>
      <c r="I11" s="106">
        <f t="shared" si="1"/>
        <v>100</v>
      </c>
      <c r="J11" s="118">
        <f t="shared" si="2"/>
        <v>66.733333333333334</v>
      </c>
    </row>
    <row r="12" spans="1:10" ht="17.45" customHeight="1" x14ac:dyDescent="0.25">
      <c r="A12" s="486"/>
      <c r="B12" s="486"/>
      <c r="C12" s="401"/>
      <c r="D12" s="175" t="s">
        <v>30</v>
      </c>
      <c r="E12" s="1">
        <v>4004</v>
      </c>
      <c r="G12" s="105">
        <v>4004</v>
      </c>
      <c r="H12" s="105">
        <f t="shared" si="0"/>
        <v>0</v>
      </c>
      <c r="I12" s="106">
        <f t="shared" si="1"/>
        <v>100</v>
      </c>
      <c r="J12" s="118">
        <f t="shared" si="2"/>
        <v>66.733333333333334</v>
      </c>
    </row>
    <row r="13" spans="1:10" ht="17.45" customHeight="1" x14ac:dyDescent="0.25">
      <c r="A13" s="486"/>
      <c r="B13" s="486"/>
      <c r="C13" s="400"/>
      <c r="D13" s="175" t="s">
        <v>31</v>
      </c>
      <c r="E13" s="1">
        <v>4004</v>
      </c>
      <c r="G13" s="105">
        <v>4004</v>
      </c>
      <c r="H13" s="105">
        <f t="shared" si="0"/>
        <v>0</v>
      </c>
      <c r="I13" s="106">
        <f t="shared" si="1"/>
        <v>100</v>
      </c>
      <c r="J13" s="118">
        <f t="shared" si="2"/>
        <v>66.733333333333334</v>
      </c>
    </row>
    <row r="14" spans="1:10" ht="17.45" customHeight="1" x14ac:dyDescent="0.25">
      <c r="A14" s="486"/>
      <c r="B14" s="486"/>
      <c r="C14" s="399" t="s">
        <v>608</v>
      </c>
      <c r="D14" s="175" t="s">
        <v>33</v>
      </c>
      <c r="E14" s="1">
        <v>4004</v>
      </c>
      <c r="G14" s="105">
        <v>4004</v>
      </c>
      <c r="H14" s="105">
        <f t="shared" si="0"/>
        <v>0</v>
      </c>
      <c r="I14" s="106">
        <f t="shared" si="1"/>
        <v>100</v>
      </c>
      <c r="J14" s="118">
        <f t="shared" si="2"/>
        <v>66.733333333333334</v>
      </c>
    </row>
    <row r="15" spans="1:10" ht="17.45" customHeight="1" x14ac:dyDescent="0.25">
      <c r="A15" s="486"/>
      <c r="B15" s="486"/>
      <c r="C15" s="401"/>
      <c r="D15" s="175" t="s">
        <v>34</v>
      </c>
      <c r="E15" s="1">
        <v>4004</v>
      </c>
      <c r="G15" s="105">
        <v>4004</v>
      </c>
      <c r="H15" s="105">
        <f t="shared" si="0"/>
        <v>0</v>
      </c>
      <c r="I15" s="106">
        <f t="shared" si="1"/>
        <v>100</v>
      </c>
      <c r="J15" s="118">
        <f t="shared" si="2"/>
        <v>66.733333333333334</v>
      </c>
    </row>
    <row r="16" spans="1:10" ht="17.45" customHeight="1" x14ac:dyDescent="0.25">
      <c r="A16" s="486"/>
      <c r="B16" s="486"/>
      <c r="C16" s="401"/>
      <c r="D16" s="175" t="s">
        <v>30</v>
      </c>
      <c r="E16" s="1">
        <v>4004</v>
      </c>
      <c r="G16" s="105">
        <v>4004</v>
      </c>
      <c r="H16" s="105">
        <f t="shared" si="0"/>
        <v>0</v>
      </c>
      <c r="I16" s="106">
        <f t="shared" si="1"/>
        <v>100</v>
      </c>
      <c r="J16" s="118">
        <f t="shared" si="2"/>
        <v>66.733333333333334</v>
      </c>
    </row>
    <row r="17" spans="1:10" ht="17.45" customHeight="1" x14ac:dyDescent="0.25">
      <c r="A17" s="486"/>
      <c r="B17" s="486"/>
      <c r="C17" s="400"/>
      <c r="D17" s="233" t="s">
        <v>31</v>
      </c>
      <c r="E17" s="1">
        <v>4004</v>
      </c>
      <c r="G17" s="105">
        <v>4004</v>
      </c>
      <c r="H17" s="105">
        <f t="shared" si="0"/>
        <v>0</v>
      </c>
      <c r="I17" s="106">
        <f t="shared" si="1"/>
        <v>100</v>
      </c>
      <c r="J17" s="118">
        <f t="shared" si="2"/>
        <v>66.733333333333334</v>
      </c>
    </row>
    <row r="18" spans="1:10" ht="17.45" customHeight="1" x14ac:dyDescent="0.25">
      <c r="A18" s="486"/>
      <c r="B18" s="486"/>
      <c r="C18" s="399" t="s">
        <v>609</v>
      </c>
      <c r="D18" s="175" t="s">
        <v>33</v>
      </c>
      <c r="E18" s="1">
        <v>4004</v>
      </c>
      <c r="G18" s="105">
        <v>4004</v>
      </c>
      <c r="H18" s="105">
        <f t="shared" si="0"/>
        <v>0</v>
      </c>
      <c r="I18" s="106">
        <f t="shared" si="1"/>
        <v>100</v>
      </c>
      <c r="J18" s="118">
        <f t="shared" si="2"/>
        <v>66.733333333333334</v>
      </c>
    </row>
    <row r="19" spans="1:10" ht="17.45" customHeight="1" x14ac:dyDescent="0.25">
      <c r="A19" s="486"/>
      <c r="B19" s="486"/>
      <c r="C19" s="401"/>
      <c r="D19" s="175" t="s">
        <v>34</v>
      </c>
      <c r="E19" s="1">
        <v>4004</v>
      </c>
      <c r="G19" s="105">
        <v>4004</v>
      </c>
      <c r="H19" s="105">
        <f t="shared" si="0"/>
        <v>0</v>
      </c>
      <c r="I19" s="106">
        <f t="shared" si="1"/>
        <v>100</v>
      </c>
      <c r="J19" s="118">
        <f t="shared" si="2"/>
        <v>66.733333333333334</v>
      </c>
    </row>
    <row r="20" spans="1:10" ht="17.45" customHeight="1" x14ac:dyDescent="0.25">
      <c r="A20" s="486"/>
      <c r="B20" s="486"/>
      <c r="C20" s="401"/>
      <c r="D20" s="175" t="s">
        <v>30</v>
      </c>
      <c r="E20" s="1">
        <v>4004</v>
      </c>
      <c r="G20" s="105">
        <v>4004</v>
      </c>
      <c r="H20" s="105">
        <f t="shared" si="0"/>
        <v>0</v>
      </c>
      <c r="I20" s="106">
        <f t="shared" si="1"/>
        <v>100</v>
      </c>
      <c r="J20" s="118">
        <f t="shared" si="2"/>
        <v>66.733333333333334</v>
      </c>
    </row>
    <row r="21" spans="1:10" ht="17.45" customHeight="1" x14ac:dyDescent="0.25">
      <c r="A21" s="486"/>
      <c r="B21" s="486"/>
      <c r="C21" s="400"/>
      <c r="D21" s="233" t="s">
        <v>31</v>
      </c>
      <c r="E21" s="1">
        <v>4004</v>
      </c>
      <c r="G21" s="105">
        <v>4004</v>
      </c>
      <c r="H21" s="105">
        <f t="shared" si="0"/>
        <v>0</v>
      </c>
      <c r="I21" s="106">
        <f t="shared" si="1"/>
        <v>100</v>
      </c>
      <c r="J21" s="118">
        <f t="shared" si="2"/>
        <v>66.733333333333334</v>
      </c>
    </row>
    <row r="22" spans="1:10" ht="17.45" customHeight="1" x14ac:dyDescent="0.25">
      <c r="A22" s="486"/>
      <c r="B22" s="486"/>
      <c r="C22" s="399" t="s">
        <v>610</v>
      </c>
      <c r="D22" s="175" t="s">
        <v>33</v>
      </c>
      <c r="E22" s="1">
        <v>4004</v>
      </c>
      <c r="G22" s="105">
        <v>4004</v>
      </c>
      <c r="H22" s="105">
        <f t="shared" si="0"/>
        <v>0</v>
      </c>
      <c r="I22" s="106">
        <f t="shared" si="1"/>
        <v>100</v>
      </c>
      <c r="J22" s="118">
        <f t="shared" si="2"/>
        <v>66.733333333333334</v>
      </c>
    </row>
    <row r="23" spans="1:10" ht="17.45" customHeight="1" x14ac:dyDescent="0.25">
      <c r="A23" s="486"/>
      <c r="B23" s="486"/>
      <c r="C23" s="401"/>
      <c r="D23" s="175" t="s">
        <v>34</v>
      </c>
      <c r="E23" s="1">
        <v>4004</v>
      </c>
      <c r="G23" s="105">
        <v>4004</v>
      </c>
      <c r="H23" s="105">
        <f t="shared" si="0"/>
        <v>0</v>
      </c>
      <c r="I23" s="106">
        <f t="shared" si="1"/>
        <v>100</v>
      </c>
      <c r="J23" s="118">
        <f t="shared" si="2"/>
        <v>66.733333333333334</v>
      </c>
    </row>
    <row r="24" spans="1:10" ht="17.45" customHeight="1" x14ac:dyDescent="0.25">
      <c r="A24" s="486"/>
      <c r="B24" s="486"/>
      <c r="C24" s="401"/>
      <c r="D24" s="175" t="s">
        <v>30</v>
      </c>
      <c r="E24" s="1">
        <v>4004</v>
      </c>
      <c r="G24" s="105">
        <v>4004</v>
      </c>
      <c r="H24" s="105">
        <f t="shared" si="0"/>
        <v>0</v>
      </c>
      <c r="I24" s="106">
        <f t="shared" si="1"/>
        <v>100</v>
      </c>
      <c r="J24" s="118">
        <f t="shared" si="2"/>
        <v>66.733333333333334</v>
      </c>
    </row>
    <row r="25" spans="1:10" ht="17.45" customHeight="1" x14ac:dyDescent="0.25">
      <c r="A25" s="486"/>
      <c r="B25" s="486"/>
      <c r="C25" s="400"/>
      <c r="D25" s="175" t="s">
        <v>31</v>
      </c>
      <c r="E25" s="1">
        <v>4004</v>
      </c>
      <c r="G25" s="105">
        <v>4004</v>
      </c>
      <c r="H25" s="105">
        <f t="shared" si="0"/>
        <v>0</v>
      </c>
      <c r="I25" s="106">
        <f t="shared" si="1"/>
        <v>100</v>
      </c>
      <c r="J25" s="118">
        <f t="shared" si="2"/>
        <v>66.733333333333334</v>
      </c>
    </row>
    <row r="26" spans="1:10" ht="17.45" customHeight="1" x14ac:dyDescent="0.25">
      <c r="A26" s="486"/>
      <c r="B26" s="486"/>
      <c r="C26" s="399" t="s">
        <v>611</v>
      </c>
      <c r="D26" s="175" t="s">
        <v>33</v>
      </c>
      <c r="E26" s="1">
        <v>4004</v>
      </c>
      <c r="G26" s="105">
        <v>4004</v>
      </c>
      <c r="H26" s="105">
        <f t="shared" si="0"/>
        <v>0</v>
      </c>
      <c r="I26" s="106">
        <f t="shared" si="1"/>
        <v>100</v>
      </c>
      <c r="J26" s="118">
        <f t="shared" si="2"/>
        <v>66.733333333333334</v>
      </c>
    </row>
    <row r="27" spans="1:10" ht="17.45" customHeight="1" x14ac:dyDescent="0.25">
      <c r="A27" s="486"/>
      <c r="B27" s="486"/>
      <c r="C27" s="401"/>
      <c r="D27" s="175" t="s">
        <v>34</v>
      </c>
      <c r="E27" s="1">
        <v>4004</v>
      </c>
      <c r="G27" s="105">
        <v>4004</v>
      </c>
      <c r="H27" s="105">
        <f t="shared" si="0"/>
        <v>0</v>
      </c>
      <c r="I27" s="106">
        <f t="shared" si="1"/>
        <v>100</v>
      </c>
      <c r="J27" s="118">
        <f t="shared" si="2"/>
        <v>66.733333333333334</v>
      </c>
    </row>
    <row r="28" spans="1:10" ht="17.45" customHeight="1" x14ac:dyDescent="0.25">
      <c r="A28" s="486"/>
      <c r="B28" s="486"/>
      <c r="C28" s="401"/>
      <c r="D28" s="175" t="s">
        <v>30</v>
      </c>
      <c r="E28" s="1">
        <v>4004</v>
      </c>
      <c r="G28" s="105">
        <v>4004</v>
      </c>
      <c r="H28" s="105">
        <f t="shared" si="0"/>
        <v>0</v>
      </c>
      <c r="I28" s="106">
        <f t="shared" si="1"/>
        <v>100</v>
      </c>
      <c r="J28" s="118">
        <f t="shared" si="2"/>
        <v>66.733333333333334</v>
      </c>
    </row>
    <row r="29" spans="1:10" ht="17.45" customHeight="1" x14ac:dyDescent="0.25">
      <c r="A29" s="486"/>
      <c r="B29" s="486"/>
      <c r="C29" s="400"/>
      <c r="D29" s="233" t="s">
        <v>31</v>
      </c>
      <c r="E29" s="1">
        <v>4004</v>
      </c>
      <c r="G29" s="105">
        <v>4004</v>
      </c>
      <c r="H29" s="105">
        <f t="shared" si="0"/>
        <v>0</v>
      </c>
      <c r="I29" s="106">
        <f t="shared" si="1"/>
        <v>100</v>
      </c>
      <c r="J29" s="118">
        <f t="shared" si="2"/>
        <v>66.733333333333334</v>
      </c>
    </row>
    <row r="30" spans="1:10" ht="17.45" customHeight="1" x14ac:dyDescent="0.25">
      <c r="A30" s="486"/>
      <c r="B30" s="486"/>
      <c r="C30" s="399" t="s">
        <v>506</v>
      </c>
      <c r="D30" s="175" t="s">
        <v>33</v>
      </c>
      <c r="E30" s="1">
        <v>4004</v>
      </c>
      <c r="G30" s="105">
        <v>4004</v>
      </c>
      <c r="H30" s="105">
        <f t="shared" si="0"/>
        <v>0</v>
      </c>
      <c r="I30" s="106">
        <f t="shared" si="1"/>
        <v>100</v>
      </c>
      <c r="J30" s="118">
        <f t="shared" si="2"/>
        <v>66.733333333333334</v>
      </c>
    </row>
    <row r="31" spans="1:10" ht="17.45" customHeight="1" x14ac:dyDescent="0.25">
      <c r="A31" s="486"/>
      <c r="B31" s="486"/>
      <c r="C31" s="401"/>
      <c r="D31" s="175" t="s">
        <v>34</v>
      </c>
      <c r="E31" s="1">
        <v>4004</v>
      </c>
      <c r="G31" s="105">
        <v>4004</v>
      </c>
      <c r="H31" s="105">
        <f t="shared" si="0"/>
        <v>0</v>
      </c>
      <c r="I31" s="106">
        <f t="shared" si="1"/>
        <v>100</v>
      </c>
      <c r="J31" s="118">
        <f t="shared" si="2"/>
        <v>66.733333333333334</v>
      </c>
    </row>
    <row r="32" spans="1:10" ht="17.45" customHeight="1" x14ac:dyDescent="0.25">
      <c r="A32" s="486"/>
      <c r="B32" s="486"/>
      <c r="C32" s="401"/>
      <c r="D32" s="175" t="s">
        <v>30</v>
      </c>
      <c r="E32" s="1">
        <v>4004</v>
      </c>
      <c r="G32" s="105">
        <v>4004</v>
      </c>
      <c r="H32" s="105">
        <f t="shared" si="0"/>
        <v>0</v>
      </c>
      <c r="I32" s="106">
        <f t="shared" si="1"/>
        <v>100</v>
      </c>
      <c r="J32" s="118">
        <f t="shared" si="2"/>
        <v>66.733333333333334</v>
      </c>
    </row>
    <row r="33" spans="1:13" ht="17.45" customHeight="1" x14ac:dyDescent="0.25">
      <c r="A33" s="486"/>
      <c r="B33" s="486"/>
      <c r="C33" s="400"/>
      <c r="D33" s="233" t="s">
        <v>31</v>
      </c>
      <c r="E33" s="1">
        <v>4004</v>
      </c>
      <c r="G33" s="105">
        <v>4004</v>
      </c>
      <c r="H33" s="105">
        <f t="shared" si="0"/>
        <v>0</v>
      </c>
      <c r="I33" s="106">
        <f t="shared" si="1"/>
        <v>100</v>
      </c>
      <c r="J33" s="118">
        <f t="shared" si="2"/>
        <v>66.733333333333334</v>
      </c>
    </row>
    <row r="34" spans="1:13" ht="37.5" customHeight="1" x14ac:dyDescent="0.25">
      <c r="A34" s="176"/>
      <c r="B34" s="195"/>
      <c r="C34" s="223" t="s">
        <v>35</v>
      </c>
      <c r="D34" s="179"/>
      <c r="E34" s="52"/>
      <c r="G34" s="105"/>
      <c r="H34" s="105"/>
      <c r="I34" s="106"/>
      <c r="J34" s="118"/>
    </row>
    <row r="35" spans="1:13" ht="17.45" customHeight="1" x14ac:dyDescent="0.25">
      <c r="A35" s="385"/>
      <c r="B35" s="385"/>
      <c r="C35" s="399" t="s">
        <v>507</v>
      </c>
      <c r="D35" s="211" t="s">
        <v>33</v>
      </c>
      <c r="E35" s="1">
        <v>2066.67</v>
      </c>
      <c r="G35" s="105">
        <v>2066.67</v>
      </c>
      <c r="H35" s="105">
        <f t="shared" ref="H35:H42" si="3">E35-G35</f>
        <v>0</v>
      </c>
      <c r="I35" s="106">
        <f t="shared" ref="I35:I42" si="4">IFERROR(E35/G35*100,"-")</f>
        <v>100</v>
      </c>
      <c r="J35" s="118">
        <f t="shared" ref="J35:J43" si="5">E35/60</f>
        <v>34.444499999999998</v>
      </c>
    </row>
    <row r="36" spans="1:13" ht="17.45" customHeight="1" x14ac:dyDescent="0.25">
      <c r="A36" s="385"/>
      <c r="B36" s="385"/>
      <c r="C36" s="401"/>
      <c r="D36" s="211" t="s">
        <v>34</v>
      </c>
      <c r="E36" s="1">
        <v>2066.67</v>
      </c>
      <c r="G36" s="105">
        <v>2066.67</v>
      </c>
      <c r="H36" s="105">
        <f t="shared" si="3"/>
        <v>0</v>
      </c>
      <c r="I36" s="106">
        <f t="shared" si="4"/>
        <v>100</v>
      </c>
      <c r="J36" s="118">
        <f t="shared" si="5"/>
        <v>34.444499999999998</v>
      </c>
    </row>
    <row r="37" spans="1:13" ht="17.45" customHeight="1" x14ac:dyDescent="0.25">
      <c r="A37" s="385"/>
      <c r="B37" s="385"/>
      <c r="C37" s="234" t="s">
        <v>502</v>
      </c>
      <c r="D37" s="233" t="s">
        <v>33</v>
      </c>
      <c r="E37" s="1">
        <v>2665</v>
      </c>
      <c r="G37" s="105">
        <v>2665</v>
      </c>
      <c r="H37" s="105">
        <f>E37-G37</f>
        <v>0</v>
      </c>
      <c r="I37" s="106">
        <f>IFERROR(E37/G37*100,"-")</f>
        <v>100</v>
      </c>
      <c r="J37" s="118">
        <f t="shared" si="5"/>
        <v>44.416666666666664</v>
      </c>
    </row>
    <row r="38" spans="1:13" ht="17.45" customHeight="1" x14ac:dyDescent="0.25">
      <c r="A38" s="385"/>
      <c r="B38" s="385"/>
      <c r="C38" s="399" t="s">
        <v>492</v>
      </c>
      <c r="D38" s="211" t="s">
        <v>33</v>
      </c>
      <c r="E38" s="1">
        <v>2750</v>
      </c>
      <c r="G38" s="105">
        <v>2750</v>
      </c>
      <c r="H38" s="105">
        <f t="shared" si="3"/>
        <v>0</v>
      </c>
      <c r="I38" s="106">
        <f t="shared" si="4"/>
        <v>100</v>
      </c>
      <c r="J38" s="118">
        <f t="shared" si="5"/>
        <v>45.833333333333336</v>
      </c>
      <c r="M38" s="51">
        <v>2066.67</v>
      </c>
    </row>
    <row r="39" spans="1:13" ht="17.45" customHeight="1" x14ac:dyDescent="0.25">
      <c r="A39" s="385"/>
      <c r="B39" s="385"/>
      <c r="C39" s="400"/>
      <c r="D39" s="211" t="s">
        <v>34</v>
      </c>
      <c r="E39" s="1">
        <v>2500</v>
      </c>
      <c r="G39" s="105">
        <v>2500</v>
      </c>
      <c r="H39" s="105">
        <f t="shared" si="3"/>
        <v>0</v>
      </c>
      <c r="I39" s="106">
        <f t="shared" si="4"/>
        <v>100</v>
      </c>
      <c r="J39" s="118">
        <f t="shared" si="5"/>
        <v>41.666666666666664</v>
      </c>
      <c r="M39" s="51">
        <v>2066.67</v>
      </c>
    </row>
    <row r="40" spans="1:13" ht="17.45" customHeight="1" x14ac:dyDescent="0.25">
      <c r="A40" s="385"/>
      <c r="B40" s="385"/>
      <c r="C40" s="399" t="s">
        <v>508</v>
      </c>
      <c r="D40" s="211" t="s">
        <v>33</v>
      </c>
      <c r="E40" s="1">
        <v>2213.96</v>
      </c>
      <c r="G40" s="105">
        <v>2213.96</v>
      </c>
      <c r="H40" s="105">
        <f t="shared" si="3"/>
        <v>0</v>
      </c>
      <c r="I40" s="106">
        <f t="shared" si="4"/>
        <v>100</v>
      </c>
      <c r="J40" s="118">
        <f t="shared" si="5"/>
        <v>36.899333333333331</v>
      </c>
      <c r="M40" s="51">
        <v>2750</v>
      </c>
    </row>
    <row r="41" spans="1:13" ht="17.45" customHeight="1" x14ac:dyDescent="0.25">
      <c r="A41" s="385"/>
      <c r="B41" s="385"/>
      <c r="C41" s="400"/>
      <c r="D41" s="211" t="s">
        <v>34</v>
      </c>
      <c r="E41" s="1">
        <v>2213.96</v>
      </c>
      <c r="G41" s="105">
        <v>2213.96</v>
      </c>
      <c r="H41" s="105">
        <f t="shared" si="3"/>
        <v>0</v>
      </c>
      <c r="I41" s="106">
        <f t="shared" si="4"/>
        <v>100</v>
      </c>
      <c r="J41" s="118">
        <f t="shared" si="5"/>
        <v>36.899333333333331</v>
      </c>
      <c r="M41" s="51">
        <v>2500</v>
      </c>
    </row>
    <row r="42" spans="1:13" x14ac:dyDescent="0.25">
      <c r="A42" s="385"/>
      <c r="B42" s="385"/>
      <c r="C42" s="515" t="s">
        <v>412</v>
      </c>
      <c r="D42" s="211" t="s">
        <v>33</v>
      </c>
      <c r="E42" s="1">
        <v>2800</v>
      </c>
      <c r="G42" s="105">
        <v>2800</v>
      </c>
      <c r="H42" s="105">
        <f t="shared" si="3"/>
        <v>0</v>
      </c>
      <c r="I42" s="106">
        <f t="shared" si="4"/>
        <v>100</v>
      </c>
      <c r="J42" s="118">
        <f t="shared" si="5"/>
        <v>46.666666666666664</v>
      </c>
      <c r="M42" s="51">
        <v>2213.96</v>
      </c>
    </row>
    <row r="43" spans="1:13" x14ac:dyDescent="0.25">
      <c r="A43" s="385"/>
      <c r="B43" s="385"/>
      <c r="C43" s="515"/>
      <c r="D43" s="211" t="s">
        <v>34</v>
      </c>
      <c r="E43" s="1">
        <v>2800</v>
      </c>
      <c r="G43" s="105">
        <v>2800</v>
      </c>
      <c r="H43" s="105">
        <f t="shared" ref="H43:H54" si="6">E43-G43</f>
        <v>0</v>
      </c>
      <c r="I43" s="106">
        <f t="shared" ref="I43:I54" si="7">IFERROR(E43/G43*100,"-")</f>
        <v>100</v>
      </c>
      <c r="J43" s="118">
        <f t="shared" si="5"/>
        <v>46.666666666666664</v>
      </c>
      <c r="M43" s="51">
        <v>2213.96</v>
      </c>
    </row>
    <row r="44" spans="1:13" ht="18" customHeight="1" x14ac:dyDescent="0.25">
      <c r="A44" s="385"/>
      <c r="B44" s="385"/>
      <c r="C44" s="399" t="s">
        <v>505</v>
      </c>
      <c r="D44" s="224" t="s">
        <v>33</v>
      </c>
      <c r="E44" s="1">
        <v>2505</v>
      </c>
      <c r="G44" s="105">
        <v>2505</v>
      </c>
      <c r="H44" s="105">
        <f t="shared" si="6"/>
        <v>0</v>
      </c>
      <c r="I44" s="106">
        <f t="shared" si="7"/>
        <v>100</v>
      </c>
      <c r="J44" s="118">
        <f>E44/60</f>
        <v>41.75</v>
      </c>
      <c r="M44" s="51">
        <v>4200</v>
      </c>
    </row>
    <row r="45" spans="1:13" ht="18.600000000000001" customHeight="1" x14ac:dyDescent="0.25">
      <c r="A45" s="385"/>
      <c r="B45" s="385"/>
      <c r="C45" s="400"/>
      <c r="D45" s="224" t="s">
        <v>34</v>
      </c>
      <c r="E45" s="1">
        <v>2505</v>
      </c>
      <c r="G45" s="105">
        <v>2505</v>
      </c>
      <c r="H45" s="105">
        <f t="shared" si="6"/>
        <v>0</v>
      </c>
      <c r="I45" s="106">
        <f t="shared" si="7"/>
        <v>100</v>
      </c>
      <c r="J45" s="118">
        <f>E45/60</f>
        <v>41.75</v>
      </c>
      <c r="M45" s="51">
        <v>4200</v>
      </c>
    </row>
    <row r="46" spans="1:13" ht="17.45" customHeight="1" x14ac:dyDescent="0.25">
      <c r="A46" s="385"/>
      <c r="B46" s="385"/>
      <c r="C46" s="196" t="s">
        <v>503</v>
      </c>
      <c r="D46" s="224" t="s">
        <v>33</v>
      </c>
      <c r="E46" s="1">
        <v>5060.5200000000004</v>
      </c>
      <c r="G46" s="105">
        <v>5060.5200000000004</v>
      </c>
      <c r="H46" s="105">
        <f t="shared" si="6"/>
        <v>0</v>
      </c>
      <c r="I46" s="106">
        <f t="shared" si="7"/>
        <v>100</v>
      </c>
      <c r="J46" s="118">
        <f t="shared" ref="J46:J51" si="8">E46/60</f>
        <v>84.342000000000013</v>
      </c>
      <c r="M46" s="51">
        <v>2505</v>
      </c>
    </row>
    <row r="47" spans="1:13" ht="17.45" customHeight="1" x14ac:dyDescent="0.25">
      <c r="A47" s="385"/>
      <c r="B47" s="385"/>
      <c r="C47" s="197" t="s">
        <v>674</v>
      </c>
      <c r="D47" s="224" t="s">
        <v>33</v>
      </c>
      <c r="E47" s="1">
        <v>4036.14</v>
      </c>
      <c r="G47" s="105">
        <v>4036.14</v>
      </c>
      <c r="H47" s="105">
        <f t="shared" si="6"/>
        <v>0</v>
      </c>
      <c r="I47" s="106">
        <f t="shared" si="7"/>
        <v>100</v>
      </c>
      <c r="J47" s="118">
        <f t="shared" si="8"/>
        <v>67.268999999999991</v>
      </c>
      <c r="M47" s="51">
        <v>2505</v>
      </c>
    </row>
    <row r="48" spans="1:13" ht="17.45" customHeight="1" x14ac:dyDescent="0.25">
      <c r="A48" s="385"/>
      <c r="B48" s="385"/>
      <c r="C48" s="235" t="s">
        <v>675</v>
      </c>
      <c r="D48" s="224" t="s">
        <v>33</v>
      </c>
      <c r="E48" s="1">
        <v>3549.36</v>
      </c>
      <c r="G48" s="105">
        <v>3549.36</v>
      </c>
      <c r="H48" s="105">
        <f t="shared" si="6"/>
        <v>0</v>
      </c>
      <c r="I48" s="106">
        <f t="shared" si="7"/>
        <v>100</v>
      </c>
      <c r="J48" s="118">
        <f t="shared" si="8"/>
        <v>59.155999999999999</v>
      </c>
      <c r="M48" s="51">
        <v>5060.5200000000004</v>
      </c>
    </row>
    <row r="49" spans="1:13" ht="17.45" customHeight="1" x14ac:dyDescent="0.25">
      <c r="A49" s="385"/>
      <c r="B49" s="385"/>
      <c r="C49" s="399" t="s">
        <v>509</v>
      </c>
      <c r="D49" s="211" t="s">
        <v>33</v>
      </c>
      <c r="E49" s="1">
        <v>3250</v>
      </c>
      <c r="G49" s="105">
        <v>3250</v>
      </c>
      <c r="H49" s="105">
        <f t="shared" si="6"/>
        <v>0</v>
      </c>
      <c r="I49" s="106">
        <f t="shared" si="7"/>
        <v>100</v>
      </c>
      <c r="J49" s="118">
        <f t="shared" si="8"/>
        <v>54.166666666666664</v>
      </c>
      <c r="M49" s="51">
        <v>4036.14</v>
      </c>
    </row>
    <row r="50" spans="1:13" ht="17.45" customHeight="1" x14ac:dyDescent="0.25">
      <c r="A50" s="385"/>
      <c r="B50" s="385"/>
      <c r="C50" s="400"/>
      <c r="D50" s="211" t="s">
        <v>34</v>
      </c>
      <c r="E50" s="1">
        <v>3250</v>
      </c>
      <c r="G50" s="105">
        <v>3250</v>
      </c>
      <c r="H50" s="105">
        <f t="shared" si="6"/>
        <v>0</v>
      </c>
      <c r="I50" s="106">
        <f t="shared" si="7"/>
        <v>100</v>
      </c>
      <c r="J50" s="118">
        <f t="shared" si="8"/>
        <v>54.166666666666664</v>
      </c>
      <c r="M50" s="51">
        <v>3549.36</v>
      </c>
    </row>
    <row r="51" spans="1:13" ht="17.45" customHeight="1" x14ac:dyDescent="0.25">
      <c r="A51" s="385"/>
      <c r="B51" s="385"/>
      <c r="C51" s="196" t="s">
        <v>504</v>
      </c>
      <c r="D51" s="233" t="s">
        <v>33</v>
      </c>
      <c r="E51" s="1">
        <v>3397.3</v>
      </c>
      <c r="G51" s="105">
        <v>3397.3</v>
      </c>
      <c r="H51" s="105">
        <f t="shared" si="6"/>
        <v>0</v>
      </c>
      <c r="I51" s="106">
        <f t="shared" si="7"/>
        <v>100</v>
      </c>
      <c r="J51" s="118">
        <f t="shared" si="8"/>
        <v>56.62166666666667</v>
      </c>
      <c r="M51" s="51">
        <v>3250</v>
      </c>
    </row>
    <row r="52" spans="1:13" x14ac:dyDescent="0.25">
      <c r="A52" s="385"/>
      <c r="B52" s="385"/>
      <c r="C52" s="236" t="s">
        <v>506</v>
      </c>
      <c r="D52" s="224" t="s">
        <v>33</v>
      </c>
      <c r="E52" s="1">
        <v>3397.3</v>
      </c>
      <c r="G52" s="105">
        <v>3397.3</v>
      </c>
      <c r="H52" s="105">
        <f t="shared" si="6"/>
        <v>0</v>
      </c>
      <c r="I52" s="106">
        <f t="shared" si="7"/>
        <v>100</v>
      </c>
      <c r="J52" s="118">
        <f>E52/60</f>
        <v>56.62166666666667</v>
      </c>
      <c r="M52" s="51">
        <v>3250</v>
      </c>
    </row>
    <row r="53" spans="1:13" ht="17.45" customHeight="1" x14ac:dyDescent="0.25">
      <c r="A53" s="385"/>
      <c r="B53" s="385"/>
      <c r="C53" s="399" t="s">
        <v>510</v>
      </c>
      <c r="D53" s="211" t="s">
        <v>33</v>
      </c>
      <c r="E53" s="1">
        <v>2100</v>
      </c>
      <c r="G53" s="105">
        <v>2100</v>
      </c>
      <c r="H53" s="105">
        <f t="shared" si="6"/>
        <v>0</v>
      </c>
      <c r="I53" s="106">
        <f t="shared" si="7"/>
        <v>100</v>
      </c>
      <c r="J53" s="118">
        <f>E53/60</f>
        <v>35</v>
      </c>
      <c r="M53" s="51">
        <v>3397.3</v>
      </c>
    </row>
    <row r="54" spans="1:13" ht="17.45" customHeight="1" x14ac:dyDescent="0.25">
      <c r="A54" s="385"/>
      <c r="B54" s="385"/>
      <c r="C54" s="400"/>
      <c r="D54" s="211" t="s">
        <v>34</v>
      </c>
      <c r="E54" s="1">
        <v>2100</v>
      </c>
      <c r="G54" s="105">
        <v>2100</v>
      </c>
      <c r="H54" s="105">
        <f t="shared" si="6"/>
        <v>0</v>
      </c>
      <c r="I54" s="106">
        <f t="shared" si="7"/>
        <v>100</v>
      </c>
      <c r="J54" s="118">
        <f>E54/60</f>
        <v>35</v>
      </c>
      <c r="M54" s="51">
        <v>3397.3</v>
      </c>
    </row>
    <row r="55" spans="1:13" ht="36" customHeight="1" x14ac:dyDescent="0.25">
      <c r="A55" s="176"/>
      <c r="B55" s="177"/>
      <c r="C55" s="213" t="s">
        <v>36</v>
      </c>
      <c r="D55" s="179"/>
      <c r="E55" s="52"/>
      <c r="G55" s="105"/>
      <c r="H55" s="105"/>
      <c r="I55" s="106"/>
      <c r="M55" s="51">
        <v>2100</v>
      </c>
    </row>
    <row r="56" spans="1:13" ht="17.45" customHeight="1" x14ac:dyDescent="0.25">
      <c r="A56" s="449"/>
      <c r="B56" s="446"/>
      <c r="C56" s="237" t="s">
        <v>206</v>
      </c>
      <c r="D56" s="175" t="s">
        <v>99</v>
      </c>
      <c r="E56" s="1">
        <v>2332.06</v>
      </c>
      <c r="G56" s="105">
        <v>2243.2399999999998</v>
      </c>
      <c r="H56" s="105">
        <f t="shared" ref="H56:H64" si="9">E56-G56</f>
        <v>88.820000000000164</v>
      </c>
      <c r="I56" s="106">
        <f t="shared" ref="I56:I64" si="10">IFERROR(E56/G56*100,"-")</f>
        <v>103.95945150764075</v>
      </c>
      <c r="M56" s="51">
        <v>2100</v>
      </c>
    </row>
    <row r="57" spans="1:13" x14ac:dyDescent="0.25">
      <c r="A57" s="450"/>
      <c r="B57" s="447"/>
      <c r="C57" s="238" t="s">
        <v>207</v>
      </c>
      <c r="D57" s="175" t="s">
        <v>99</v>
      </c>
      <c r="E57" s="1">
        <v>2116.31</v>
      </c>
      <c r="G57" s="105">
        <v>2112.17</v>
      </c>
      <c r="H57" s="105">
        <f t="shared" si="9"/>
        <v>4.1399999999998727</v>
      </c>
      <c r="I57" s="106">
        <f t="shared" si="10"/>
        <v>100.19600695019813</v>
      </c>
    </row>
    <row r="58" spans="1:13" x14ac:dyDescent="0.25">
      <c r="A58" s="450"/>
      <c r="B58" s="447"/>
      <c r="C58" s="238" t="s">
        <v>208</v>
      </c>
      <c r="D58" s="175" t="s">
        <v>99</v>
      </c>
      <c r="E58" s="1">
        <v>3408.75</v>
      </c>
      <c r="G58" s="105">
        <v>3275.82</v>
      </c>
      <c r="H58" s="105">
        <f t="shared" si="9"/>
        <v>132.92999999999984</v>
      </c>
      <c r="I58" s="106">
        <f t="shared" si="10"/>
        <v>104.05791527006978</v>
      </c>
    </row>
    <row r="59" spans="1:13" ht="36" customHeight="1" x14ac:dyDescent="0.25">
      <c r="A59" s="450"/>
      <c r="B59" s="447"/>
      <c r="C59" s="238" t="s">
        <v>262</v>
      </c>
      <c r="D59" s="175" t="s">
        <v>99</v>
      </c>
      <c r="E59" s="1">
        <v>2032.08</v>
      </c>
      <c r="G59" s="105">
        <v>2015.55</v>
      </c>
      <c r="H59" s="105">
        <f t="shared" si="9"/>
        <v>16.529999999999973</v>
      </c>
      <c r="I59" s="106">
        <f t="shared" si="10"/>
        <v>100.82012353948053</v>
      </c>
    </row>
    <row r="60" spans="1:13" x14ac:dyDescent="0.25">
      <c r="A60" s="450"/>
      <c r="B60" s="447"/>
      <c r="C60" s="238" t="s">
        <v>263</v>
      </c>
      <c r="D60" s="175" t="s">
        <v>99</v>
      </c>
      <c r="E60" s="1">
        <v>3849.83</v>
      </c>
      <c r="G60" s="105">
        <v>4900</v>
      </c>
      <c r="H60" s="105">
        <f t="shared" si="9"/>
        <v>-1050.17</v>
      </c>
      <c r="I60" s="106">
        <f t="shared" si="10"/>
        <v>78.567959183673466</v>
      </c>
    </row>
    <row r="61" spans="1:13" ht="17.45" customHeight="1" x14ac:dyDescent="0.25">
      <c r="A61" s="450"/>
      <c r="B61" s="447"/>
      <c r="C61" s="238" t="s">
        <v>264</v>
      </c>
      <c r="D61" s="175" t="s">
        <v>99</v>
      </c>
      <c r="E61" s="1">
        <v>3578.79</v>
      </c>
      <c r="G61" s="105">
        <v>4969.18</v>
      </c>
      <c r="H61" s="105">
        <f t="shared" si="9"/>
        <v>-1390.3900000000003</v>
      </c>
      <c r="I61" s="106">
        <f t="shared" si="10"/>
        <v>72.019729613336608</v>
      </c>
      <c r="J61" s="50" t="s">
        <v>313</v>
      </c>
      <c r="K61" s="141" t="s">
        <v>647</v>
      </c>
      <c r="L61" s="141"/>
      <c r="M61" s="140"/>
    </row>
    <row r="62" spans="1:13" ht="17.45" customHeight="1" x14ac:dyDescent="0.25">
      <c r="A62" s="450"/>
      <c r="B62" s="447"/>
      <c r="C62" s="238" t="s">
        <v>209</v>
      </c>
      <c r="D62" s="175" t="s">
        <v>99</v>
      </c>
      <c r="E62" s="1">
        <v>3995.98</v>
      </c>
      <c r="G62" s="105">
        <v>4929.58</v>
      </c>
      <c r="H62" s="105">
        <f t="shared" si="9"/>
        <v>-933.59999999999991</v>
      </c>
      <c r="I62" s="106">
        <f t="shared" si="10"/>
        <v>81.061266882777034</v>
      </c>
      <c r="J62" s="50"/>
      <c r="K62" s="141" t="s">
        <v>635</v>
      </c>
      <c r="L62" s="141"/>
      <c r="M62" s="140"/>
    </row>
    <row r="63" spans="1:13" ht="19.149999999999999" customHeight="1" x14ac:dyDescent="0.25">
      <c r="A63" s="450"/>
      <c r="B63" s="447"/>
      <c r="C63" s="238" t="s">
        <v>265</v>
      </c>
      <c r="D63" s="175" t="s">
        <v>99</v>
      </c>
      <c r="E63" s="1">
        <v>3200.52</v>
      </c>
      <c r="G63" s="105">
        <v>3600</v>
      </c>
      <c r="H63" s="105">
        <f t="shared" si="9"/>
        <v>-399.48</v>
      </c>
      <c r="I63" s="106">
        <f t="shared" si="10"/>
        <v>88.903333333333336</v>
      </c>
      <c r="J63" s="50"/>
      <c r="K63" s="141" t="s">
        <v>636</v>
      </c>
      <c r="L63" s="141"/>
      <c r="M63" s="140"/>
    </row>
    <row r="64" spans="1:13" ht="18" customHeight="1" x14ac:dyDescent="0.25">
      <c r="A64" s="450"/>
      <c r="B64" s="447"/>
      <c r="C64" s="238" t="s">
        <v>266</v>
      </c>
      <c r="D64" s="175" t="s">
        <v>99</v>
      </c>
      <c r="E64" s="1">
        <v>4143.63</v>
      </c>
      <c r="G64" s="105">
        <v>4900</v>
      </c>
      <c r="H64" s="105">
        <f t="shared" si="9"/>
        <v>-756.36999999999989</v>
      </c>
      <c r="I64" s="106">
        <f t="shared" si="10"/>
        <v>84.563877551020411</v>
      </c>
    </row>
    <row r="65" spans="1:9" ht="18" customHeight="1" x14ac:dyDescent="0.25">
      <c r="A65" s="450"/>
      <c r="B65" s="447"/>
      <c r="C65" s="237" t="s">
        <v>331</v>
      </c>
      <c r="D65" s="233" t="s">
        <v>99</v>
      </c>
      <c r="E65" s="1">
        <v>1225.4100000000001</v>
      </c>
      <c r="G65" s="105">
        <v>1225.4100000000001</v>
      </c>
      <c r="H65" s="105">
        <f>E65-G65</f>
        <v>0</v>
      </c>
      <c r="I65" s="106">
        <f>IFERROR(E65/G65*100,"-")</f>
        <v>100</v>
      </c>
    </row>
    <row r="66" spans="1:9" ht="37.5" customHeight="1" x14ac:dyDescent="0.25">
      <c r="A66" s="239"/>
      <c r="B66" s="240"/>
      <c r="C66" s="241" t="s">
        <v>676</v>
      </c>
      <c r="D66" s="233" t="s">
        <v>99</v>
      </c>
      <c r="E66" s="1">
        <v>1914.64</v>
      </c>
      <c r="G66" s="105">
        <v>3191.85</v>
      </c>
      <c r="H66" s="105">
        <f>E66-G66</f>
        <v>-1277.2099999999998</v>
      </c>
      <c r="I66" s="106">
        <f>IFERROR(E66/G66*100,"-")</f>
        <v>59.985274997258657</v>
      </c>
    </row>
    <row r="67" spans="1:9" ht="34.9" customHeight="1" x14ac:dyDescent="0.25">
      <c r="A67" s="176"/>
      <c r="B67" s="184"/>
      <c r="C67" s="185" t="s">
        <v>214</v>
      </c>
      <c r="D67" s="186"/>
      <c r="E67" s="65"/>
      <c r="G67" s="105"/>
      <c r="H67" s="105"/>
      <c r="I67" s="106"/>
    </row>
    <row r="68" spans="1:9" ht="36" customHeight="1" x14ac:dyDescent="0.25">
      <c r="A68" s="516"/>
      <c r="B68" s="516"/>
      <c r="C68" s="242" t="s">
        <v>212</v>
      </c>
      <c r="D68" s="243"/>
      <c r="E68" s="1">
        <v>2774.99</v>
      </c>
      <c r="G68" s="105">
        <v>2774.99</v>
      </c>
      <c r="H68" s="105">
        <f>E68-G68</f>
        <v>0</v>
      </c>
      <c r="I68" s="106">
        <f>IFERROR(E68/G68*100,"-")</f>
        <v>100</v>
      </c>
    </row>
    <row r="69" spans="1:9" x14ac:dyDescent="0.25">
      <c r="A69" s="516"/>
      <c r="B69" s="516"/>
      <c r="C69" s="242" t="s">
        <v>319</v>
      </c>
      <c r="D69" s="243"/>
      <c r="E69" s="1">
        <v>120</v>
      </c>
      <c r="G69" s="105">
        <v>120</v>
      </c>
      <c r="H69" s="105">
        <f>E69-G69</f>
        <v>0</v>
      </c>
      <c r="I69" s="106">
        <f>IFERROR(E69/G69*100,"-")</f>
        <v>100</v>
      </c>
    </row>
    <row r="70" spans="1:9" x14ac:dyDescent="0.25">
      <c r="A70" s="516"/>
      <c r="B70" s="516"/>
      <c r="C70" s="242" t="s">
        <v>320</v>
      </c>
      <c r="D70" s="243"/>
      <c r="E70" s="1">
        <v>100</v>
      </c>
      <c r="G70" s="105">
        <v>100</v>
      </c>
      <c r="H70" s="105">
        <f>E70-G70</f>
        <v>0</v>
      </c>
      <c r="I70" s="106">
        <f>IFERROR(E70/G70*100,"-")</f>
        <v>100</v>
      </c>
    </row>
    <row r="71" spans="1:9" ht="19.899999999999999" customHeight="1" x14ac:dyDescent="0.25">
      <c r="A71" s="516"/>
      <c r="B71" s="516"/>
      <c r="C71" s="469" t="s">
        <v>267</v>
      </c>
      <c r="D71" s="470"/>
      <c r="E71" s="1">
        <v>5</v>
      </c>
      <c r="G71" s="105">
        <v>5</v>
      </c>
      <c r="H71" s="105">
        <f>E71-G71</f>
        <v>0</v>
      </c>
      <c r="I71" s="106">
        <f>IFERROR(E71/G71*100,"-")</f>
        <v>100</v>
      </c>
    </row>
    <row r="72" spans="1:9" x14ac:dyDescent="0.25">
      <c r="A72" s="516"/>
      <c r="B72" s="516"/>
      <c r="C72" s="244" t="s">
        <v>314</v>
      </c>
      <c r="D72" s="245" t="s">
        <v>210</v>
      </c>
      <c r="E72" s="1">
        <v>28</v>
      </c>
      <c r="G72" s="105">
        <v>28</v>
      </c>
      <c r="H72" s="105">
        <f>E72-G72</f>
        <v>0</v>
      </c>
      <c r="I72" s="106">
        <f>IFERROR(E72/G72*100,"-")</f>
        <v>100</v>
      </c>
    </row>
    <row r="73" spans="1:9" ht="17.45" customHeight="1" x14ac:dyDescent="0.25">
      <c r="A73" s="516"/>
      <c r="B73" s="516"/>
      <c r="C73" s="198" t="s">
        <v>294</v>
      </c>
      <c r="D73" s="199"/>
      <c r="E73" s="1">
        <v>2</v>
      </c>
      <c r="G73" s="105">
        <v>2</v>
      </c>
      <c r="H73" s="105">
        <f t="shared" ref="H73:H91" si="11">E73-G73</f>
        <v>0</v>
      </c>
      <c r="I73" s="106">
        <f t="shared" ref="I73:I91" si="12">IFERROR(E73/G73*100,"-")</f>
        <v>100</v>
      </c>
    </row>
    <row r="74" spans="1:9" ht="17.45" customHeight="1" x14ac:dyDescent="0.25">
      <c r="A74" s="516"/>
      <c r="B74" s="516"/>
      <c r="C74" s="246" t="s">
        <v>295</v>
      </c>
      <c r="D74" s="247"/>
      <c r="E74" s="1">
        <v>1</v>
      </c>
      <c r="G74" s="105">
        <v>1</v>
      </c>
      <c r="H74" s="105">
        <f t="shared" si="11"/>
        <v>0</v>
      </c>
      <c r="I74" s="106">
        <f t="shared" si="12"/>
        <v>100</v>
      </c>
    </row>
    <row r="75" spans="1:9" ht="17.45" customHeight="1" x14ac:dyDescent="0.25">
      <c r="A75" s="516"/>
      <c r="B75" s="516"/>
      <c r="C75" s="246" t="s">
        <v>296</v>
      </c>
      <c r="D75" s="247"/>
      <c r="E75" s="1">
        <v>16</v>
      </c>
      <c r="G75" s="105">
        <v>16</v>
      </c>
      <c r="H75" s="105">
        <f t="shared" si="11"/>
        <v>0</v>
      </c>
      <c r="I75" s="106">
        <f t="shared" si="12"/>
        <v>100</v>
      </c>
    </row>
    <row r="76" spans="1:9" ht="17.45" customHeight="1" x14ac:dyDescent="0.25">
      <c r="A76" s="516"/>
      <c r="B76" s="516"/>
      <c r="C76" s="246" t="s">
        <v>297</v>
      </c>
      <c r="D76" s="247"/>
      <c r="E76" s="1">
        <v>4.0999999999999996</v>
      </c>
      <c r="G76" s="105">
        <v>4.0999999999999996</v>
      </c>
      <c r="H76" s="105">
        <f t="shared" si="11"/>
        <v>0</v>
      </c>
      <c r="I76" s="106">
        <f t="shared" si="12"/>
        <v>100</v>
      </c>
    </row>
    <row r="77" spans="1:9" ht="17.45" customHeight="1" x14ac:dyDescent="0.25">
      <c r="A77" s="516"/>
      <c r="B77" s="516"/>
      <c r="C77" s="246" t="s">
        <v>298</v>
      </c>
      <c r="D77" s="247" t="s">
        <v>210</v>
      </c>
      <c r="E77" s="1">
        <v>70</v>
      </c>
      <c r="G77" s="105">
        <v>70</v>
      </c>
      <c r="H77" s="105">
        <f t="shared" si="11"/>
        <v>0</v>
      </c>
      <c r="I77" s="106">
        <f t="shared" si="12"/>
        <v>100</v>
      </c>
    </row>
    <row r="78" spans="1:9" ht="17.45" customHeight="1" x14ac:dyDescent="0.25">
      <c r="A78" s="516"/>
      <c r="B78" s="516"/>
      <c r="C78" s="246" t="s">
        <v>299</v>
      </c>
      <c r="D78" s="247" t="s">
        <v>210</v>
      </c>
      <c r="E78" s="1">
        <v>470</v>
      </c>
      <c r="G78" s="105">
        <v>470</v>
      </c>
      <c r="H78" s="105">
        <f t="shared" si="11"/>
        <v>0</v>
      </c>
      <c r="I78" s="106">
        <f t="shared" si="12"/>
        <v>100</v>
      </c>
    </row>
    <row r="79" spans="1:9" ht="17.45" customHeight="1" x14ac:dyDescent="0.25">
      <c r="A79" s="516"/>
      <c r="B79" s="516"/>
      <c r="C79" s="246" t="s">
        <v>300</v>
      </c>
      <c r="D79" s="247" t="s">
        <v>210</v>
      </c>
      <c r="E79" s="1">
        <v>120</v>
      </c>
      <c r="G79" s="105">
        <v>120</v>
      </c>
      <c r="H79" s="105">
        <f t="shared" si="11"/>
        <v>0</v>
      </c>
      <c r="I79" s="106">
        <f t="shared" si="12"/>
        <v>100</v>
      </c>
    </row>
    <row r="80" spans="1:9" ht="17.45" customHeight="1" x14ac:dyDescent="0.25">
      <c r="A80" s="516"/>
      <c r="B80" s="516"/>
      <c r="C80" s="246" t="s">
        <v>301</v>
      </c>
      <c r="D80" s="247" t="s">
        <v>210</v>
      </c>
      <c r="E80" s="1">
        <v>530</v>
      </c>
      <c r="G80" s="105">
        <v>530</v>
      </c>
      <c r="H80" s="105">
        <f t="shared" si="11"/>
        <v>0</v>
      </c>
      <c r="I80" s="106">
        <f t="shared" si="12"/>
        <v>100</v>
      </c>
    </row>
    <row r="81" spans="1:9" ht="17.45" customHeight="1" x14ac:dyDescent="0.25">
      <c r="A81" s="516"/>
      <c r="B81" s="516"/>
      <c r="C81" s="246" t="s">
        <v>302</v>
      </c>
      <c r="D81" s="247" t="s">
        <v>210</v>
      </c>
      <c r="E81" s="1">
        <v>590</v>
      </c>
      <c r="G81" s="105">
        <v>590</v>
      </c>
      <c r="H81" s="105">
        <f t="shared" si="11"/>
        <v>0</v>
      </c>
      <c r="I81" s="106">
        <f t="shared" si="12"/>
        <v>100</v>
      </c>
    </row>
    <row r="82" spans="1:9" ht="17.45" customHeight="1" x14ac:dyDescent="0.25">
      <c r="A82" s="516"/>
      <c r="B82" s="516"/>
      <c r="C82" s="246" t="s">
        <v>303</v>
      </c>
      <c r="D82" s="247" t="s">
        <v>210</v>
      </c>
      <c r="E82" s="1">
        <v>126</v>
      </c>
      <c r="G82" s="105">
        <v>126</v>
      </c>
      <c r="H82" s="105">
        <f t="shared" si="11"/>
        <v>0</v>
      </c>
      <c r="I82" s="106">
        <f t="shared" si="12"/>
        <v>100</v>
      </c>
    </row>
    <row r="83" spans="1:9" ht="17.45" customHeight="1" x14ac:dyDescent="0.25">
      <c r="A83" s="516"/>
      <c r="B83" s="516"/>
      <c r="C83" s="246" t="s">
        <v>304</v>
      </c>
      <c r="D83" s="247" t="s">
        <v>210</v>
      </c>
      <c r="E83" s="1">
        <v>28</v>
      </c>
      <c r="G83" s="105">
        <v>28</v>
      </c>
      <c r="H83" s="105">
        <f t="shared" si="11"/>
        <v>0</v>
      </c>
      <c r="I83" s="106">
        <f t="shared" si="12"/>
        <v>100</v>
      </c>
    </row>
    <row r="84" spans="1:9" ht="17.45" customHeight="1" x14ac:dyDescent="0.25">
      <c r="A84" s="516"/>
      <c r="B84" s="516"/>
      <c r="C84" s="246" t="s">
        <v>305</v>
      </c>
      <c r="D84" s="247" t="s">
        <v>210</v>
      </c>
      <c r="E84" s="1">
        <v>60</v>
      </c>
      <c r="G84" s="105">
        <v>60</v>
      </c>
      <c r="H84" s="105">
        <f t="shared" si="11"/>
        <v>0</v>
      </c>
      <c r="I84" s="106">
        <f t="shared" si="12"/>
        <v>100</v>
      </c>
    </row>
    <row r="85" spans="1:9" ht="17.45" customHeight="1" x14ac:dyDescent="0.25">
      <c r="A85" s="516"/>
      <c r="B85" s="516"/>
      <c r="C85" s="246" t="s">
        <v>306</v>
      </c>
      <c r="D85" s="247" t="s">
        <v>210</v>
      </c>
      <c r="E85" s="1">
        <v>60</v>
      </c>
      <c r="G85" s="105">
        <v>60</v>
      </c>
      <c r="H85" s="105">
        <f t="shared" si="11"/>
        <v>0</v>
      </c>
      <c r="I85" s="106">
        <f t="shared" si="12"/>
        <v>100</v>
      </c>
    </row>
    <row r="86" spans="1:9" ht="17.45" customHeight="1" x14ac:dyDescent="0.25">
      <c r="A86" s="516"/>
      <c r="B86" s="516"/>
      <c r="C86" s="246" t="s">
        <v>307</v>
      </c>
      <c r="D86" s="247" t="s">
        <v>210</v>
      </c>
      <c r="E86" s="1">
        <v>20</v>
      </c>
      <c r="G86" s="105">
        <v>20</v>
      </c>
      <c r="H86" s="105">
        <f t="shared" si="11"/>
        <v>0</v>
      </c>
      <c r="I86" s="106">
        <f t="shared" si="12"/>
        <v>100</v>
      </c>
    </row>
    <row r="87" spans="1:9" ht="17.45" customHeight="1" x14ac:dyDescent="0.25">
      <c r="A87" s="516"/>
      <c r="B87" s="516"/>
      <c r="C87" s="246" t="s">
        <v>308</v>
      </c>
      <c r="D87" s="247" t="s">
        <v>210</v>
      </c>
      <c r="E87" s="1">
        <v>40</v>
      </c>
      <c r="G87" s="105">
        <v>40</v>
      </c>
      <c r="H87" s="105">
        <f t="shared" si="11"/>
        <v>0</v>
      </c>
      <c r="I87" s="106">
        <f t="shared" si="12"/>
        <v>100</v>
      </c>
    </row>
    <row r="88" spans="1:9" ht="17.45" customHeight="1" x14ac:dyDescent="0.25">
      <c r="A88" s="516"/>
      <c r="B88" s="516"/>
      <c r="C88" s="246" t="s">
        <v>309</v>
      </c>
      <c r="D88" s="247" t="s">
        <v>210</v>
      </c>
      <c r="E88" s="1">
        <v>40</v>
      </c>
      <c r="G88" s="105">
        <v>40</v>
      </c>
      <c r="H88" s="105">
        <f t="shared" si="11"/>
        <v>0</v>
      </c>
      <c r="I88" s="106">
        <f t="shared" si="12"/>
        <v>100</v>
      </c>
    </row>
    <row r="89" spans="1:9" ht="17.45" customHeight="1" x14ac:dyDescent="0.25">
      <c r="A89" s="516"/>
      <c r="B89" s="516"/>
      <c r="C89" s="246" t="s">
        <v>310</v>
      </c>
      <c r="D89" s="247" t="s">
        <v>210</v>
      </c>
      <c r="E89" s="1">
        <v>90</v>
      </c>
      <c r="G89" s="105">
        <v>90</v>
      </c>
      <c r="H89" s="105">
        <f t="shared" si="11"/>
        <v>0</v>
      </c>
      <c r="I89" s="106">
        <f t="shared" si="12"/>
        <v>100</v>
      </c>
    </row>
    <row r="90" spans="1:9" ht="17.45" customHeight="1" x14ac:dyDescent="0.25">
      <c r="A90" s="516"/>
      <c r="B90" s="516"/>
      <c r="C90" s="246" t="s">
        <v>311</v>
      </c>
      <c r="D90" s="247" t="s">
        <v>210</v>
      </c>
      <c r="E90" s="1">
        <v>470</v>
      </c>
      <c r="G90" s="105">
        <v>470</v>
      </c>
      <c r="H90" s="105">
        <f t="shared" si="11"/>
        <v>0</v>
      </c>
      <c r="I90" s="106">
        <f t="shared" si="12"/>
        <v>100</v>
      </c>
    </row>
    <row r="91" spans="1:9" ht="17.45" customHeight="1" x14ac:dyDescent="0.25">
      <c r="A91" s="516"/>
      <c r="B91" s="516"/>
      <c r="C91" s="246" t="s">
        <v>312</v>
      </c>
      <c r="D91" s="247"/>
      <c r="E91" s="1">
        <v>5</v>
      </c>
      <c r="G91" s="105">
        <v>5</v>
      </c>
      <c r="H91" s="105">
        <f t="shared" si="11"/>
        <v>0</v>
      </c>
      <c r="I91" s="106">
        <f t="shared" si="12"/>
        <v>100</v>
      </c>
    </row>
    <row r="92" spans="1:9" ht="17.45" customHeight="1" x14ac:dyDescent="0.25"/>
    <row r="93" spans="1:9" ht="17.45" customHeight="1" x14ac:dyDescent="0.25"/>
    <row r="94" spans="1:9" ht="17.45" customHeight="1" x14ac:dyDescent="0.25">
      <c r="A94" s="248"/>
      <c r="B94" s="249" t="s">
        <v>668</v>
      </c>
      <c r="C94" s="249" t="s">
        <v>669</v>
      </c>
    </row>
    <row r="95" spans="1:9" ht="17.45" customHeight="1" x14ac:dyDescent="0.25">
      <c r="C95" s="249" t="s">
        <v>635</v>
      </c>
    </row>
    <row r="96" spans="1:9" x14ac:dyDescent="0.25">
      <c r="B96" s="108"/>
      <c r="C96" s="249" t="s">
        <v>636</v>
      </c>
    </row>
    <row r="98" spans="3:4" x14ac:dyDescent="0.25">
      <c r="C98" s="249" t="s">
        <v>670</v>
      </c>
    </row>
    <row r="99" spans="3:4" x14ac:dyDescent="0.25">
      <c r="D99" s="182" t="s">
        <v>317</v>
      </c>
    </row>
    <row r="100" spans="3:4" x14ac:dyDescent="0.25">
      <c r="D100" s="182" t="s">
        <v>318</v>
      </c>
    </row>
    <row r="103" spans="3:4" ht="17.45" customHeight="1" x14ac:dyDescent="0.25"/>
  </sheetData>
  <customSheetViews>
    <customSheetView guid="{839003FA-3055-4E28-826D-0A2EF77DACBD}" scale="70" showPageBreaks="1" printArea="1" view="pageBreakPreview" topLeftCell="A34">
      <selection activeCell="C63" sqref="C63"/>
      <pageMargins left="0.74803149606299213" right="0.74803149606299213" top="0.98425196850393704" bottom="0.98425196850393704" header="0" footer="0"/>
      <printOptions horizontalCentered="1"/>
      <pageSetup paperSize="9" scale="43" fitToHeight="2" orientation="portrait" r:id="rId1"/>
      <headerFooter alignWithMargins="0"/>
    </customSheetView>
  </customSheetViews>
  <mergeCells count="33">
    <mergeCell ref="A56:A65"/>
    <mergeCell ref="B56:B65"/>
    <mergeCell ref="A68:A91"/>
    <mergeCell ref="B68:B91"/>
    <mergeCell ref="B35:B54"/>
    <mergeCell ref="A35:A54"/>
    <mergeCell ref="J5:J6"/>
    <mergeCell ref="C40:C41"/>
    <mergeCell ref="C71:D71"/>
    <mergeCell ref="C35:C36"/>
    <mergeCell ref="C38:C39"/>
    <mergeCell ref="C22:C25"/>
    <mergeCell ref="G5:G6"/>
    <mergeCell ref="H5:H6"/>
    <mergeCell ref="C10:C13"/>
    <mergeCell ref="I5:I6"/>
    <mergeCell ref="C7:C9"/>
    <mergeCell ref="C18:C21"/>
    <mergeCell ref="C26:C29"/>
    <mergeCell ref="C30:C33"/>
    <mergeCell ref="C14:C17"/>
    <mergeCell ref="C44:C45"/>
    <mergeCell ref="C42:C43"/>
    <mergeCell ref="C53:C54"/>
    <mergeCell ref="C49:C50"/>
    <mergeCell ref="A1:E1"/>
    <mergeCell ref="A5:B5"/>
    <mergeCell ref="D5:D6"/>
    <mergeCell ref="E5:E6"/>
    <mergeCell ref="A6:B6"/>
    <mergeCell ref="B10:B33"/>
    <mergeCell ref="A7:A33"/>
    <mergeCell ref="B7:B9"/>
  </mergeCells>
  <phoneticPr fontId="2" type="noConversion"/>
  <printOptions horizontalCentered="1"/>
  <pageMargins left="0.74803149606299213" right="0.74803149606299213" top="0.98425196850393704" bottom="0.98425196850393704" header="0" footer="0"/>
  <pageSetup paperSize="9" scale="41" fitToHeight="2" orientation="portrait" r:id="rId2"/>
  <headerFooter alignWithMargins="0"/>
  <rowBreaks count="1" manualBreakCount="1">
    <brk id="66"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78"/>
  <sheetViews>
    <sheetView view="pageBreakPreview"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22</v>
      </c>
      <c r="B6" s="393"/>
      <c r="C6" s="174" t="s">
        <v>32</v>
      </c>
      <c r="D6" s="390"/>
      <c r="E6" s="391"/>
      <c r="G6" s="396"/>
      <c r="H6" s="396"/>
      <c r="I6" s="396"/>
      <c r="J6" s="396" t="s">
        <v>273</v>
      </c>
    </row>
    <row r="7" spans="1:10" s="69" customFormat="1" ht="19.899999999999999" customHeight="1" x14ac:dyDescent="0.25">
      <c r="A7" s="385"/>
      <c r="B7" s="384" t="s">
        <v>29</v>
      </c>
      <c r="C7" s="399" t="s">
        <v>511</v>
      </c>
      <c r="D7" s="229" t="s">
        <v>33</v>
      </c>
      <c r="E7" s="68">
        <v>2002.89</v>
      </c>
      <c r="G7" s="105">
        <v>2002.8946400000002</v>
      </c>
      <c r="H7" s="105">
        <f>E7-G7</f>
        <v>-4.6400000001085573E-3</v>
      </c>
      <c r="I7" s="106">
        <f>IFERROR(E7/G7*100,"-")</f>
        <v>99.999768335292956</v>
      </c>
      <c r="J7" s="119">
        <f>E7/60</f>
        <v>33.381500000000003</v>
      </c>
    </row>
    <row r="8" spans="1:10" s="69" customFormat="1" ht="19.899999999999999" customHeight="1" x14ac:dyDescent="0.25">
      <c r="A8" s="385"/>
      <c r="B8" s="385"/>
      <c r="C8" s="401"/>
      <c r="D8" s="229" t="s">
        <v>34</v>
      </c>
      <c r="E8" s="68">
        <v>1661.54</v>
      </c>
      <c r="G8" s="105">
        <v>1661.5388800000001</v>
      </c>
      <c r="H8" s="105">
        <f t="shared" ref="H8:H16" si="0">E8-G8</f>
        <v>1.1199999999007559E-3</v>
      </c>
      <c r="I8" s="106">
        <f t="shared" ref="I8:I16" si="1">IFERROR(E8/G8*100,"-")</f>
        <v>100.00006740739042</v>
      </c>
      <c r="J8" s="119">
        <f>E8/60</f>
        <v>27.692333333333334</v>
      </c>
    </row>
    <row r="9" spans="1:10" s="69" customFormat="1" ht="19.899999999999999" customHeight="1" x14ac:dyDescent="0.25">
      <c r="A9" s="385"/>
      <c r="B9" s="385"/>
      <c r="C9" s="401"/>
      <c r="D9" s="229" t="s">
        <v>30</v>
      </c>
      <c r="E9" s="68">
        <v>1661.54</v>
      </c>
      <c r="G9" s="105">
        <v>1661.5388800000001</v>
      </c>
      <c r="H9" s="105">
        <f t="shared" si="0"/>
        <v>1.1199999999007559E-3</v>
      </c>
      <c r="I9" s="106">
        <f t="shared" si="1"/>
        <v>100.00006740739042</v>
      </c>
      <c r="J9" s="119">
        <f>E9/60</f>
        <v>27.692333333333334</v>
      </c>
    </row>
    <row r="10" spans="1:10" s="69" customFormat="1" x14ac:dyDescent="0.25">
      <c r="A10" s="386"/>
      <c r="B10" s="386"/>
      <c r="C10" s="400"/>
      <c r="D10" s="212" t="s">
        <v>31</v>
      </c>
      <c r="E10" s="68">
        <v>1977.19</v>
      </c>
      <c r="G10" s="105">
        <v>1977.1901400000002</v>
      </c>
      <c r="H10" s="105">
        <f t="shared" si="0"/>
        <v>-1.4000000010128133E-4</v>
      </c>
      <c r="I10" s="106">
        <f t="shared" si="1"/>
        <v>99.999992919244477</v>
      </c>
      <c r="J10" s="119">
        <f>E10/60</f>
        <v>32.953166666666668</v>
      </c>
    </row>
    <row r="11" spans="1:10" ht="36.75" customHeight="1" x14ac:dyDescent="0.25">
      <c r="A11" s="176"/>
      <c r="B11" s="177"/>
      <c r="C11" s="178" t="s">
        <v>35</v>
      </c>
      <c r="D11" s="179"/>
      <c r="E11" s="58"/>
      <c r="G11" s="105"/>
      <c r="H11" s="105"/>
      <c r="I11" s="106"/>
      <c r="J11" s="119"/>
    </row>
    <row r="12" spans="1:10" s="69" customFormat="1" ht="19.149999999999999" customHeight="1" x14ac:dyDescent="0.25">
      <c r="A12" s="230"/>
      <c r="B12" s="231"/>
      <c r="C12" s="196" t="s">
        <v>511</v>
      </c>
      <c r="D12" s="232" t="s">
        <v>33</v>
      </c>
      <c r="E12" s="68">
        <v>4036.14</v>
      </c>
      <c r="G12" s="105">
        <v>4036.1411536000001</v>
      </c>
      <c r="H12" s="105">
        <f t="shared" si="0"/>
        <v>-1.153600000179722E-3</v>
      </c>
      <c r="I12" s="106">
        <f t="shared" si="1"/>
        <v>99.9999714182444</v>
      </c>
      <c r="J12" s="119">
        <f>E12/60</f>
        <v>67.268999999999991</v>
      </c>
    </row>
    <row r="13" spans="1:10" ht="34.5" customHeight="1" x14ac:dyDescent="0.25">
      <c r="A13" s="176"/>
      <c r="B13" s="177"/>
      <c r="C13" s="178" t="s">
        <v>36</v>
      </c>
      <c r="D13" s="179"/>
      <c r="E13" s="52"/>
      <c r="G13" s="105"/>
      <c r="H13" s="105"/>
      <c r="I13" s="106"/>
      <c r="J13" s="115"/>
    </row>
    <row r="14" spans="1:10" x14ac:dyDescent="0.25">
      <c r="E14" s="54"/>
      <c r="G14" s="105"/>
      <c r="H14" s="105"/>
      <c r="I14" s="106"/>
      <c r="J14" s="115"/>
    </row>
    <row r="15" spans="1:10" ht="36" x14ac:dyDescent="0.25">
      <c r="A15" s="176"/>
      <c r="B15" s="184"/>
      <c r="C15" s="185" t="s">
        <v>214</v>
      </c>
      <c r="D15" s="186"/>
      <c r="E15" s="55"/>
      <c r="G15" s="105"/>
      <c r="H15" s="105"/>
      <c r="I15" s="106"/>
      <c r="J15" s="115"/>
    </row>
    <row r="16" spans="1:10" x14ac:dyDescent="0.25">
      <c r="A16" s="409"/>
      <c r="B16" s="409"/>
      <c r="C16" s="225" t="s">
        <v>156</v>
      </c>
      <c r="D16" s="120"/>
      <c r="E16" s="70">
        <v>55</v>
      </c>
      <c r="G16" s="105">
        <v>55</v>
      </c>
      <c r="H16" s="105">
        <f t="shared" si="0"/>
        <v>0</v>
      </c>
      <c r="I16" s="106">
        <f t="shared" si="1"/>
        <v>100</v>
      </c>
      <c r="J16" s="115"/>
    </row>
    <row r="17" spans="1:10" x14ac:dyDescent="0.25">
      <c r="A17" s="411"/>
      <c r="B17" s="411"/>
      <c r="C17" s="225" t="s">
        <v>620</v>
      </c>
      <c r="D17" s="225"/>
      <c r="E17" s="63">
        <v>6</v>
      </c>
      <c r="G17" s="105">
        <v>6</v>
      </c>
      <c r="H17" s="105">
        <f>E17-G17</f>
        <v>0</v>
      </c>
      <c r="I17" s="106">
        <f>IFERROR(E17/G17*100,"-")</f>
        <v>100</v>
      </c>
      <c r="J17" s="115"/>
    </row>
    <row r="18" spans="1:10" x14ac:dyDescent="0.25">
      <c r="A18" s="344"/>
      <c r="B18" s="344"/>
      <c r="C18" s="279"/>
      <c r="D18" s="279"/>
      <c r="E18" s="128"/>
      <c r="G18" s="165"/>
      <c r="H18" s="165"/>
      <c r="I18" s="166"/>
      <c r="J18" s="115"/>
    </row>
    <row r="19" spans="1:10" x14ac:dyDescent="0.25">
      <c r="A19" s="344"/>
      <c r="B19" s="344"/>
      <c r="C19" s="279"/>
      <c r="D19" s="279"/>
      <c r="E19" s="128"/>
      <c r="G19" s="165"/>
      <c r="H19" s="165"/>
      <c r="I19" s="166"/>
      <c r="J19" s="115"/>
    </row>
    <row r="20" spans="1:10" x14ac:dyDescent="0.25">
      <c r="D20" s="182" t="s">
        <v>317</v>
      </c>
      <c r="J20" s="115"/>
    </row>
    <row r="21" spans="1:10" x14ac:dyDescent="0.25">
      <c r="D21" s="182" t="s">
        <v>318</v>
      </c>
      <c r="J21" s="115"/>
    </row>
    <row r="22" spans="1:10" s="50" customFormat="1" ht="54" customHeight="1" x14ac:dyDescent="0.25">
      <c r="A22" s="397"/>
      <c r="B22" s="398"/>
      <c r="C22" s="398"/>
      <c r="D22" s="398"/>
      <c r="E22" s="398"/>
      <c r="G22" s="107"/>
      <c r="H22" s="107"/>
      <c r="I22" s="107"/>
      <c r="J22" s="115"/>
    </row>
    <row r="23" spans="1:10" x14ac:dyDescent="0.25">
      <c r="J23" s="115"/>
    </row>
    <row r="24" spans="1:10" x14ac:dyDescent="0.25">
      <c r="J24" s="115"/>
    </row>
    <row r="25" spans="1:10" x14ac:dyDescent="0.25">
      <c r="J25" s="115"/>
    </row>
    <row r="26" spans="1:10" x14ac:dyDescent="0.25">
      <c r="J26" s="115"/>
    </row>
    <row r="27" spans="1:10" x14ac:dyDescent="0.25">
      <c r="J27" s="115"/>
    </row>
    <row r="28" spans="1:10" x14ac:dyDescent="0.25">
      <c r="J28" s="115"/>
    </row>
    <row r="29" spans="1:10" x14ac:dyDescent="0.25">
      <c r="J29" s="115"/>
    </row>
    <row r="30" spans="1:10" x14ac:dyDescent="0.25">
      <c r="J30" s="115"/>
    </row>
    <row r="31" spans="1:10" x14ac:dyDescent="0.25">
      <c r="J31" s="115"/>
    </row>
    <row r="32" spans="1:10" x14ac:dyDescent="0.25">
      <c r="J32" s="115"/>
    </row>
    <row r="33" spans="10:10" x14ac:dyDescent="0.25">
      <c r="J33" s="115"/>
    </row>
    <row r="34" spans="10:10" x14ac:dyDescent="0.25">
      <c r="J34" s="115"/>
    </row>
    <row r="35" spans="10:10" x14ac:dyDescent="0.25">
      <c r="J35" s="115"/>
    </row>
    <row r="36" spans="10:10" x14ac:dyDescent="0.25">
      <c r="J36" s="115"/>
    </row>
    <row r="37" spans="10:10" x14ac:dyDescent="0.25">
      <c r="J37" s="115"/>
    </row>
    <row r="38" spans="10:10" x14ac:dyDescent="0.25">
      <c r="J38" s="115"/>
    </row>
    <row r="39" spans="10:10" x14ac:dyDescent="0.25">
      <c r="J39" s="115"/>
    </row>
    <row r="40" spans="10:10" x14ac:dyDescent="0.25">
      <c r="J40" s="115"/>
    </row>
    <row r="41" spans="10:10" x14ac:dyDescent="0.25">
      <c r="J41" s="115"/>
    </row>
    <row r="42" spans="10:10" x14ac:dyDescent="0.25">
      <c r="J42" s="115"/>
    </row>
    <row r="43" spans="10:10" x14ac:dyDescent="0.25">
      <c r="J43" s="115"/>
    </row>
    <row r="44" spans="10:10" x14ac:dyDescent="0.25">
      <c r="J44" s="115"/>
    </row>
    <row r="45" spans="10:10" x14ac:dyDescent="0.25">
      <c r="J45" s="115"/>
    </row>
    <row r="46" spans="10:10" x14ac:dyDescent="0.25">
      <c r="J46" s="115"/>
    </row>
    <row r="47" spans="10:10" x14ac:dyDescent="0.25">
      <c r="J47" s="115"/>
    </row>
    <row r="48" spans="10:10" x14ac:dyDescent="0.25">
      <c r="J48" s="115"/>
    </row>
    <row r="49" spans="10:10" x14ac:dyDescent="0.25">
      <c r="J49" s="115"/>
    </row>
    <row r="50" spans="10:10" x14ac:dyDescent="0.25">
      <c r="J50" s="115"/>
    </row>
    <row r="51" spans="10:10" x14ac:dyDescent="0.25">
      <c r="J51" s="115"/>
    </row>
    <row r="52" spans="10:10" x14ac:dyDescent="0.25">
      <c r="J52" s="115"/>
    </row>
    <row r="53" spans="10:10" x14ac:dyDescent="0.25">
      <c r="J53" s="115"/>
    </row>
    <row r="54" spans="10:10" x14ac:dyDescent="0.25">
      <c r="J54" s="115"/>
    </row>
    <row r="55" spans="10:10" x14ac:dyDescent="0.25">
      <c r="J55" s="115"/>
    </row>
    <row r="56" spans="10:10" x14ac:dyDescent="0.25">
      <c r="J56" s="115"/>
    </row>
    <row r="57" spans="10:10" x14ac:dyDescent="0.25">
      <c r="J57" s="115"/>
    </row>
    <row r="58" spans="10:10" x14ac:dyDescent="0.25">
      <c r="J58" s="115"/>
    </row>
    <row r="59" spans="10:10" x14ac:dyDescent="0.25">
      <c r="J59" s="115"/>
    </row>
    <row r="60" spans="10:10" x14ac:dyDescent="0.25">
      <c r="J60" s="115"/>
    </row>
    <row r="61" spans="10:10" x14ac:dyDescent="0.25">
      <c r="J61" s="115"/>
    </row>
    <row r="62" spans="10:10" x14ac:dyDescent="0.25">
      <c r="J62" s="115"/>
    </row>
    <row r="63" spans="10:10" x14ac:dyDescent="0.25">
      <c r="J63" s="115"/>
    </row>
    <row r="64" spans="10:10" x14ac:dyDescent="0.25">
      <c r="J64" s="115"/>
    </row>
    <row r="65" spans="10:10" x14ac:dyDescent="0.25">
      <c r="J65" s="115"/>
    </row>
    <row r="66" spans="10:10" x14ac:dyDescent="0.25">
      <c r="J66" s="115"/>
    </row>
    <row r="67" spans="10:10" x14ac:dyDescent="0.25">
      <c r="J67" s="115"/>
    </row>
    <row r="68" spans="10:10" x14ac:dyDescent="0.25">
      <c r="J68" s="115"/>
    </row>
    <row r="69" spans="10:10" x14ac:dyDescent="0.25">
      <c r="J69" s="115"/>
    </row>
    <row r="70" spans="10:10" x14ac:dyDescent="0.25">
      <c r="J70" s="115"/>
    </row>
    <row r="71" spans="10:10" x14ac:dyDescent="0.25">
      <c r="J71" s="115"/>
    </row>
    <row r="72" spans="10:10" x14ac:dyDescent="0.25">
      <c r="J72" s="115"/>
    </row>
    <row r="73" spans="10:10" x14ac:dyDescent="0.25">
      <c r="J73" s="115"/>
    </row>
    <row r="74" spans="10:10" x14ac:dyDescent="0.25">
      <c r="J74" s="115"/>
    </row>
    <row r="75" spans="10:10" x14ac:dyDescent="0.25">
      <c r="J75" s="115"/>
    </row>
    <row r="76" spans="10:10" x14ac:dyDescent="0.25">
      <c r="J76" s="115"/>
    </row>
    <row r="77" spans="10:10" x14ac:dyDescent="0.25">
      <c r="J77" s="115"/>
    </row>
    <row r="78" spans="10:10" x14ac:dyDescent="0.25">
      <c r="J78" s="115"/>
    </row>
  </sheetData>
  <customSheetViews>
    <customSheetView guid="{839003FA-3055-4E28-826D-0A2EF77DACBD}" scale="70" showPageBreaks="1" fitToPage="1" printArea="1" view="pageBreakPreview">
      <selection activeCell="C15" sqref="C15"/>
      <pageMargins left="0.75" right="0.75" top="0.98425196850393704" bottom="0.98425196850393704" header="0" footer="0"/>
      <printOptions horizontalCentered="1"/>
      <pageSetup paperSize="9" scale="59" orientation="portrait" r:id="rId1"/>
      <headerFooter alignWithMargins="0"/>
    </customSheetView>
  </customSheetViews>
  <mergeCells count="15">
    <mergeCell ref="J5:J6"/>
    <mergeCell ref="A1:E1"/>
    <mergeCell ref="A5:B5"/>
    <mergeCell ref="D5:D6"/>
    <mergeCell ref="E5:E6"/>
    <mergeCell ref="A6:B6"/>
    <mergeCell ref="G5:G6"/>
    <mergeCell ref="H5:H6"/>
    <mergeCell ref="I5:I6"/>
    <mergeCell ref="A22:E22"/>
    <mergeCell ref="B7:B10"/>
    <mergeCell ref="A7:A10"/>
    <mergeCell ref="A16:A17"/>
    <mergeCell ref="B16:B17"/>
    <mergeCell ref="C7:C10"/>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1"/>
  <sheetViews>
    <sheetView view="pageBreakPreview"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81.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457" t="s">
        <v>26</v>
      </c>
      <c r="E5" s="459" t="s">
        <v>27</v>
      </c>
      <c r="G5" s="517" t="s">
        <v>658</v>
      </c>
      <c r="H5" s="396" t="s">
        <v>255</v>
      </c>
      <c r="I5" s="396" t="s">
        <v>256</v>
      </c>
      <c r="J5" s="396" t="s">
        <v>273</v>
      </c>
    </row>
    <row r="6" spans="1:10" ht="37.9" customHeight="1" x14ac:dyDescent="0.25">
      <c r="A6" s="392" t="s">
        <v>23</v>
      </c>
      <c r="B6" s="393"/>
      <c r="C6" s="174" t="s">
        <v>32</v>
      </c>
      <c r="D6" s="458"/>
      <c r="E6" s="460"/>
      <c r="G6" s="517"/>
      <c r="H6" s="396"/>
      <c r="I6" s="396"/>
      <c r="J6" s="396" t="s">
        <v>273</v>
      </c>
    </row>
    <row r="7" spans="1:10" x14ac:dyDescent="0.25">
      <c r="A7" s="405"/>
      <c r="B7" s="384" t="s">
        <v>29</v>
      </c>
      <c r="C7" s="417" t="s">
        <v>612</v>
      </c>
      <c r="D7" s="175" t="s">
        <v>33</v>
      </c>
      <c r="E7" s="157">
        <v>2120</v>
      </c>
      <c r="G7" s="105">
        <v>2120</v>
      </c>
      <c r="H7" s="105">
        <f>E7-G7</f>
        <v>0</v>
      </c>
      <c r="I7" s="106">
        <f>IFERROR(E7/G7*100,"-")</f>
        <v>100</v>
      </c>
      <c r="J7" s="118">
        <f>E7/60</f>
        <v>35.333333333333336</v>
      </c>
    </row>
    <row r="8" spans="1:10" x14ac:dyDescent="0.25">
      <c r="A8" s="405"/>
      <c r="B8" s="385"/>
      <c r="C8" s="422"/>
      <c r="D8" s="175" t="s">
        <v>34</v>
      </c>
      <c r="E8" s="157">
        <v>2120</v>
      </c>
      <c r="G8" s="105">
        <v>2120</v>
      </c>
      <c r="H8" s="105">
        <f t="shared" ref="H8:H32" si="0">E8-G8</f>
        <v>0</v>
      </c>
      <c r="I8" s="106">
        <f t="shared" ref="I8:I32" si="1">IFERROR(E8/G8*100,"-")</f>
        <v>100</v>
      </c>
      <c r="J8" s="118">
        <f t="shared" ref="J8:J26" si="2">E8/60</f>
        <v>35.333333333333336</v>
      </c>
    </row>
    <row r="9" spans="1:10" x14ac:dyDescent="0.25">
      <c r="A9" s="405"/>
      <c r="B9" s="385"/>
      <c r="C9" s="418"/>
      <c r="D9" s="175" t="s">
        <v>30</v>
      </c>
      <c r="E9" s="157">
        <v>2120</v>
      </c>
      <c r="G9" s="105">
        <v>2120</v>
      </c>
      <c r="H9" s="105">
        <f t="shared" si="0"/>
        <v>0</v>
      </c>
      <c r="I9" s="106">
        <f t="shared" si="1"/>
        <v>100</v>
      </c>
      <c r="J9" s="118">
        <f t="shared" si="2"/>
        <v>35.333333333333336</v>
      </c>
    </row>
    <row r="10" spans="1:10" ht="17.45" customHeight="1" x14ac:dyDescent="0.25">
      <c r="A10" s="405"/>
      <c r="B10" s="385"/>
      <c r="C10" s="417" t="s">
        <v>613</v>
      </c>
      <c r="D10" s="175" t="s">
        <v>33</v>
      </c>
      <c r="E10" s="157">
        <v>1210</v>
      </c>
      <c r="G10" s="105">
        <v>1210</v>
      </c>
      <c r="H10" s="105">
        <f t="shared" si="0"/>
        <v>0</v>
      </c>
      <c r="I10" s="106">
        <f t="shared" si="1"/>
        <v>100</v>
      </c>
      <c r="J10" s="118">
        <f t="shared" si="2"/>
        <v>20.166666666666668</v>
      </c>
    </row>
    <row r="11" spans="1:10" ht="17.45" customHeight="1" x14ac:dyDescent="0.25">
      <c r="A11" s="405"/>
      <c r="B11" s="385"/>
      <c r="C11" s="422"/>
      <c r="D11" s="175" t="s">
        <v>34</v>
      </c>
      <c r="E11" s="157">
        <v>1210</v>
      </c>
      <c r="G11" s="105">
        <v>1210</v>
      </c>
      <c r="H11" s="105">
        <f t="shared" si="0"/>
        <v>0</v>
      </c>
      <c r="I11" s="106">
        <f t="shared" si="1"/>
        <v>100</v>
      </c>
      <c r="J11" s="118">
        <f t="shared" si="2"/>
        <v>20.166666666666668</v>
      </c>
    </row>
    <row r="12" spans="1:10" ht="17.45" customHeight="1" x14ac:dyDescent="0.25">
      <c r="A12" s="405"/>
      <c r="B12" s="385"/>
      <c r="C12" s="418"/>
      <c r="D12" s="175" t="s">
        <v>30</v>
      </c>
      <c r="E12" s="157">
        <v>1210</v>
      </c>
      <c r="G12" s="105">
        <v>1210</v>
      </c>
      <c r="H12" s="105">
        <f t="shared" si="0"/>
        <v>0</v>
      </c>
      <c r="I12" s="106">
        <f t="shared" si="1"/>
        <v>100</v>
      </c>
      <c r="J12" s="118">
        <f t="shared" si="2"/>
        <v>20.166666666666668</v>
      </c>
    </row>
    <row r="13" spans="1:10" ht="18" customHeight="1" x14ac:dyDescent="0.25">
      <c r="A13" s="405"/>
      <c r="B13" s="385"/>
      <c r="C13" s="417" t="s">
        <v>614</v>
      </c>
      <c r="D13" s="175" t="s">
        <v>34</v>
      </c>
      <c r="E13" s="157">
        <v>1210</v>
      </c>
      <c r="G13" s="105">
        <v>1210</v>
      </c>
      <c r="H13" s="105">
        <f>E13-G13</f>
        <v>0</v>
      </c>
      <c r="I13" s="106">
        <f>IFERROR(E13/G13*100,"-")</f>
        <v>100</v>
      </c>
      <c r="J13" s="118">
        <f>E13/60</f>
        <v>20.166666666666668</v>
      </c>
    </row>
    <row r="14" spans="1:10" ht="17.45" customHeight="1" x14ac:dyDescent="0.25">
      <c r="A14" s="405"/>
      <c r="B14" s="385"/>
      <c r="C14" s="422"/>
      <c r="D14" s="175" t="s">
        <v>30</v>
      </c>
      <c r="E14" s="157">
        <v>1210</v>
      </c>
      <c r="G14" s="105">
        <v>1210</v>
      </c>
      <c r="H14" s="105">
        <f>E14-G14</f>
        <v>0</v>
      </c>
      <c r="I14" s="106">
        <f>IFERROR(E14/G14*100,"-")</f>
        <v>100</v>
      </c>
      <c r="J14" s="118">
        <f>E14/60</f>
        <v>20.166666666666668</v>
      </c>
    </row>
    <row r="15" spans="1:10" ht="36" customHeight="1" x14ac:dyDescent="0.25">
      <c r="A15" s="176"/>
      <c r="B15" s="177"/>
      <c r="C15" s="223" t="s">
        <v>35</v>
      </c>
      <c r="D15" s="179"/>
      <c r="E15" s="58"/>
      <c r="G15" s="105"/>
      <c r="H15" s="105"/>
      <c r="I15" s="106"/>
      <c r="J15" s="118"/>
    </row>
    <row r="16" spans="1:10" ht="17.45" customHeight="1" x14ac:dyDescent="0.25">
      <c r="A16" s="384"/>
      <c r="B16" s="452"/>
      <c r="C16" s="399" t="s">
        <v>512</v>
      </c>
      <c r="D16" s="211" t="s">
        <v>33</v>
      </c>
      <c r="E16" s="157">
        <v>2120</v>
      </c>
      <c r="G16" s="105">
        <v>2120</v>
      </c>
      <c r="H16" s="105">
        <f t="shared" si="0"/>
        <v>0</v>
      </c>
      <c r="I16" s="106">
        <f t="shared" si="1"/>
        <v>100</v>
      </c>
      <c r="J16" s="118">
        <f t="shared" si="2"/>
        <v>35.333333333333336</v>
      </c>
    </row>
    <row r="17" spans="1:10" ht="17.45" customHeight="1" x14ac:dyDescent="0.25">
      <c r="A17" s="385"/>
      <c r="B17" s="453"/>
      <c r="C17" s="401"/>
      <c r="D17" s="211" t="s">
        <v>34</v>
      </c>
      <c r="E17" s="157">
        <v>2120</v>
      </c>
      <c r="G17" s="105">
        <v>2120</v>
      </c>
      <c r="H17" s="105">
        <f t="shared" si="0"/>
        <v>0</v>
      </c>
      <c r="I17" s="106">
        <f t="shared" si="1"/>
        <v>100</v>
      </c>
      <c r="J17" s="118">
        <f t="shared" si="2"/>
        <v>35.333333333333336</v>
      </c>
    </row>
    <row r="18" spans="1:10" x14ac:dyDescent="0.25">
      <c r="A18" s="385"/>
      <c r="B18" s="453"/>
      <c r="C18" s="401"/>
      <c r="D18" s="211" t="s">
        <v>30</v>
      </c>
      <c r="E18" s="157">
        <v>2120</v>
      </c>
      <c r="G18" s="105">
        <v>2120</v>
      </c>
      <c r="H18" s="105">
        <f t="shared" si="0"/>
        <v>0</v>
      </c>
      <c r="I18" s="106">
        <f t="shared" si="1"/>
        <v>100</v>
      </c>
      <c r="J18" s="118">
        <f t="shared" si="2"/>
        <v>35.333333333333336</v>
      </c>
    </row>
    <row r="19" spans="1:10" ht="17.45" customHeight="1" x14ac:dyDescent="0.25">
      <c r="A19" s="385"/>
      <c r="B19" s="453"/>
      <c r="C19" s="401"/>
      <c r="D19" s="224" t="s">
        <v>31</v>
      </c>
      <c r="E19" s="157">
        <v>2120</v>
      </c>
      <c r="G19" s="105">
        <v>2120</v>
      </c>
      <c r="H19" s="105">
        <f t="shared" si="0"/>
        <v>0</v>
      </c>
      <c r="I19" s="106">
        <f t="shared" si="1"/>
        <v>100</v>
      </c>
      <c r="J19" s="118">
        <f t="shared" si="2"/>
        <v>35.333333333333336</v>
      </c>
    </row>
    <row r="20" spans="1:10" ht="17.45" customHeight="1" x14ac:dyDescent="0.25">
      <c r="A20" s="385"/>
      <c r="B20" s="453"/>
      <c r="C20" s="400"/>
      <c r="D20" s="224" t="s">
        <v>56</v>
      </c>
      <c r="E20" s="157">
        <v>2120</v>
      </c>
      <c r="G20" s="105">
        <v>2120</v>
      </c>
      <c r="H20" s="105">
        <f t="shared" si="0"/>
        <v>0</v>
      </c>
      <c r="I20" s="106">
        <f t="shared" si="1"/>
        <v>100</v>
      </c>
      <c r="J20" s="118">
        <f t="shared" si="2"/>
        <v>35.333333333333336</v>
      </c>
    </row>
    <row r="21" spans="1:10" ht="17.45" customHeight="1" x14ac:dyDescent="0.25">
      <c r="A21" s="385"/>
      <c r="B21" s="453"/>
      <c r="C21" s="399" t="s">
        <v>514</v>
      </c>
      <c r="D21" s="175" t="s">
        <v>33</v>
      </c>
      <c r="E21" s="157">
        <v>2200</v>
      </c>
      <c r="G21" s="105">
        <v>2200</v>
      </c>
      <c r="H21" s="105">
        <f t="shared" si="0"/>
        <v>0</v>
      </c>
      <c r="I21" s="106">
        <f t="shared" si="1"/>
        <v>100</v>
      </c>
      <c r="J21" s="118">
        <f t="shared" si="2"/>
        <v>36.666666666666664</v>
      </c>
    </row>
    <row r="22" spans="1:10" ht="17.45" customHeight="1" x14ac:dyDescent="0.25">
      <c r="A22" s="385"/>
      <c r="B22" s="453"/>
      <c r="C22" s="400"/>
      <c r="D22" s="175" t="s">
        <v>34</v>
      </c>
      <c r="E22" s="157">
        <v>2200</v>
      </c>
      <c r="G22" s="105">
        <v>2200</v>
      </c>
      <c r="H22" s="105">
        <f t="shared" si="0"/>
        <v>0</v>
      </c>
      <c r="I22" s="106">
        <f t="shared" si="1"/>
        <v>100</v>
      </c>
      <c r="J22" s="118">
        <f t="shared" si="2"/>
        <v>36.666666666666664</v>
      </c>
    </row>
    <row r="23" spans="1:10" ht="18.600000000000001" customHeight="1" x14ac:dyDescent="0.25">
      <c r="A23" s="385"/>
      <c r="B23" s="453"/>
      <c r="C23" s="399" t="s">
        <v>513</v>
      </c>
      <c r="D23" s="175" t="s">
        <v>33</v>
      </c>
      <c r="E23" s="157">
        <v>1260</v>
      </c>
      <c r="G23" s="105">
        <v>1260</v>
      </c>
      <c r="H23" s="105">
        <f>E23-G23</f>
        <v>0</v>
      </c>
      <c r="I23" s="106">
        <f>IFERROR(E23/G23*100,"-")</f>
        <v>100</v>
      </c>
      <c r="J23" s="118">
        <f>E23/60</f>
        <v>21</v>
      </c>
    </row>
    <row r="24" spans="1:10" ht="19.149999999999999" customHeight="1" x14ac:dyDescent="0.25">
      <c r="A24" s="385"/>
      <c r="B24" s="453"/>
      <c r="C24" s="400"/>
      <c r="D24" s="175" t="s">
        <v>34</v>
      </c>
      <c r="E24" s="157">
        <v>1260</v>
      </c>
      <c r="G24" s="105">
        <v>1260</v>
      </c>
      <c r="H24" s="105">
        <f>E24-G24</f>
        <v>0</v>
      </c>
      <c r="I24" s="106">
        <f>IFERROR(E24/G24*100,"-")</f>
        <v>100</v>
      </c>
      <c r="J24" s="118">
        <f>E24/60</f>
        <v>21</v>
      </c>
    </row>
    <row r="25" spans="1:10" ht="17.45" customHeight="1" x14ac:dyDescent="0.25">
      <c r="A25" s="385"/>
      <c r="B25" s="453"/>
      <c r="C25" s="399" t="s">
        <v>619</v>
      </c>
      <c r="D25" s="175" t="s">
        <v>33</v>
      </c>
      <c r="E25" s="157">
        <v>2200</v>
      </c>
      <c r="G25" s="105">
        <v>2200</v>
      </c>
      <c r="H25" s="105">
        <f t="shared" si="0"/>
        <v>0</v>
      </c>
      <c r="I25" s="106">
        <f t="shared" si="1"/>
        <v>100</v>
      </c>
      <c r="J25" s="118">
        <f t="shared" si="2"/>
        <v>36.666666666666664</v>
      </c>
    </row>
    <row r="26" spans="1:10" ht="17.45" customHeight="1" x14ac:dyDescent="0.25">
      <c r="A26" s="385"/>
      <c r="B26" s="453"/>
      <c r="C26" s="400"/>
      <c r="D26" s="175" t="s">
        <v>34</v>
      </c>
      <c r="E26" s="157">
        <v>2200</v>
      </c>
      <c r="G26" s="105">
        <v>2200</v>
      </c>
      <c r="H26" s="105">
        <f t="shared" si="0"/>
        <v>0</v>
      </c>
      <c r="I26" s="106">
        <f t="shared" si="1"/>
        <v>100</v>
      </c>
      <c r="J26" s="118">
        <f t="shared" si="2"/>
        <v>36.666666666666664</v>
      </c>
    </row>
    <row r="27" spans="1:10" ht="37.5" customHeight="1" x14ac:dyDescent="0.25">
      <c r="A27" s="176"/>
      <c r="B27" s="177"/>
      <c r="C27" s="178" t="s">
        <v>36</v>
      </c>
      <c r="D27" s="179"/>
      <c r="E27" s="58"/>
      <c r="G27" s="105"/>
      <c r="H27" s="105"/>
      <c r="I27" s="106"/>
    </row>
    <row r="28" spans="1:10" ht="17.45" customHeight="1" x14ac:dyDescent="0.25">
      <c r="A28" s="461"/>
      <c r="B28" s="409"/>
      <c r="C28" s="225" t="s">
        <v>58</v>
      </c>
      <c r="D28" s="120"/>
      <c r="E28" s="157">
        <v>1880</v>
      </c>
      <c r="G28" s="105">
        <v>1880</v>
      </c>
      <c r="H28" s="105">
        <f t="shared" si="0"/>
        <v>0</v>
      </c>
      <c r="I28" s="106">
        <f t="shared" si="1"/>
        <v>100</v>
      </c>
    </row>
    <row r="29" spans="1:10" ht="17.45" customHeight="1" x14ac:dyDescent="0.25">
      <c r="A29" s="493"/>
      <c r="B29" s="410"/>
      <c r="C29" s="226" t="s">
        <v>59</v>
      </c>
      <c r="D29" s="120"/>
      <c r="E29" s="157">
        <v>1500</v>
      </c>
      <c r="G29" s="105">
        <v>1500</v>
      </c>
      <c r="H29" s="105">
        <f t="shared" si="0"/>
        <v>0</v>
      </c>
      <c r="I29" s="106">
        <f t="shared" si="1"/>
        <v>100</v>
      </c>
    </row>
    <row r="30" spans="1:10" x14ac:dyDescent="0.25">
      <c r="A30" s="493"/>
      <c r="B30" s="410"/>
      <c r="C30" s="226" t="s">
        <v>60</v>
      </c>
      <c r="D30" s="199"/>
      <c r="E30" s="157">
        <v>3920</v>
      </c>
      <c r="G30" s="105">
        <v>3920</v>
      </c>
      <c r="H30" s="105">
        <f t="shared" si="0"/>
        <v>0</v>
      </c>
      <c r="I30" s="106">
        <f t="shared" si="1"/>
        <v>100</v>
      </c>
    </row>
    <row r="31" spans="1:10" x14ac:dyDescent="0.25">
      <c r="A31" s="493"/>
      <c r="B31" s="410"/>
      <c r="C31" s="226" t="s">
        <v>268</v>
      </c>
      <c r="D31" s="227"/>
      <c r="E31" s="157">
        <v>1300</v>
      </c>
      <c r="G31" s="105">
        <v>1300</v>
      </c>
      <c r="H31" s="105">
        <f t="shared" si="0"/>
        <v>0</v>
      </c>
      <c r="I31" s="106">
        <f t="shared" si="1"/>
        <v>100</v>
      </c>
    </row>
    <row r="32" spans="1:10" x14ac:dyDescent="0.25">
      <c r="A32" s="462"/>
      <c r="B32" s="411"/>
      <c r="C32" s="225" t="s">
        <v>269</v>
      </c>
      <c r="D32" s="120"/>
      <c r="E32" s="157">
        <v>1300</v>
      </c>
      <c r="G32" s="105">
        <v>1300</v>
      </c>
      <c r="H32" s="105">
        <f t="shared" si="0"/>
        <v>0</v>
      </c>
      <c r="I32" s="106">
        <f t="shared" si="1"/>
        <v>100</v>
      </c>
    </row>
    <row r="33" spans="1:10" ht="36" x14ac:dyDescent="0.25">
      <c r="A33" s="176"/>
      <c r="B33" s="184"/>
      <c r="C33" s="185" t="s">
        <v>214</v>
      </c>
      <c r="D33" s="186"/>
      <c r="E33" s="55"/>
      <c r="G33" s="105"/>
      <c r="H33" s="105"/>
      <c r="I33" s="106"/>
    </row>
    <row r="34" spans="1:10" x14ac:dyDescent="0.25">
      <c r="A34" s="228"/>
      <c r="B34" s="228"/>
      <c r="C34" s="187" t="s">
        <v>293</v>
      </c>
      <c r="D34" s="188"/>
      <c r="E34" s="153">
        <v>1.5</v>
      </c>
      <c r="G34" s="110">
        <v>1.5</v>
      </c>
      <c r="H34" s="105">
        <f>E34-G34</f>
        <v>0</v>
      </c>
      <c r="I34" s="106">
        <f>IFERROR(E34/G34*100,"-")</f>
        <v>100</v>
      </c>
    </row>
    <row r="36" spans="1:10" x14ac:dyDescent="0.25">
      <c r="D36" s="182" t="s">
        <v>317</v>
      </c>
    </row>
    <row r="37" spans="1:10" x14ac:dyDescent="0.25">
      <c r="D37" s="182" t="s">
        <v>318</v>
      </c>
    </row>
    <row r="38" spans="1:10" x14ac:dyDescent="0.25">
      <c r="A38" s="189"/>
      <c r="B38" s="189"/>
      <c r="C38" s="189"/>
      <c r="D38" s="189"/>
      <c r="E38" s="189"/>
    </row>
    <row r="39" spans="1:10" ht="39" customHeight="1" x14ac:dyDescent="0.25">
      <c r="A39" s="397"/>
      <c r="B39" s="397"/>
      <c r="C39" s="397"/>
      <c r="D39" s="397"/>
      <c r="E39" s="397"/>
    </row>
    <row r="41" spans="1:10" s="50" customFormat="1" ht="54" customHeight="1" x14ac:dyDescent="0.25">
      <c r="A41" s="397"/>
      <c r="B41" s="398"/>
      <c r="C41" s="398"/>
      <c r="D41" s="398"/>
      <c r="E41" s="398"/>
      <c r="G41" s="107"/>
      <c r="H41" s="107"/>
      <c r="I41" s="107"/>
      <c r="J41" s="114"/>
    </row>
  </sheetData>
  <customSheetViews>
    <customSheetView guid="{839003FA-3055-4E28-826D-0A2EF77DACBD}" scale="70" showPageBreaks="1" fitToPage="1" printArea="1" view="pageBreakPreview" topLeftCell="A19">
      <selection activeCell="C35" sqref="C35"/>
      <pageMargins left="0.75" right="0.75" top="0.98425196850393704" bottom="0.98425196850393704" header="0" footer="0"/>
      <printOptions horizontalCentered="1"/>
      <pageSetup paperSize="9" scale="59" orientation="portrait" r:id="rId1"/>
      <headerFooter alignWithMargins="0"/>
    </customSheetView>
  </customSheetViews>
  <mergeCells count="24">
    <mergeCell ref="G5:G6"/>
    <mergeCell ref="H5:H6"/>
    <mergeCell ref="I5:I6"/>
    <mergeCell ref="J5:J6"/>
    <mergeCell ref="A41:E41"/>
    <mergeCell ref="A39:E39"/>
    <mergeCell ref="A16:A26"/>
    <mergeCell ref="C21:C22"/>
    <mergeCell ref="A28:A32"/>
    <mergeCell ref="B28:B32"/>
    <mergeCell ref="C25:C26"/>
    <mergeCell ref="B16:B26"/>
    <mergeCell ref="C16:C20"/>
    <mergeCell ref="C23:C24"/>
    <mergeCell ref="A1:E1"/>
    <mergeCell ref="A5:B5"/>
    <mergeCell ref="D5:D6"/>
    <mergeCell ref="E5:E6"/>
    <mergeCell ref="C13:C14"/>
    <mergeCell ref="B7:B14"/>
    <mergeCell ref="A6:B6"/>
    <mergeCell ref="C10:C12"/>
    <mergeCell ref="C7:C9"/>
    <mergeCell ref="A7:A14"/>
  </mergeCells>
  <phoneticPr fontId="2" type="noConversion"/>
  <printOptions horizontalCentered="1"/>
  <pageMargins left="0.75" right="0.75" top="0.98425196850393704" bottom="0.98425196850393704" header="0" footer="0"/>
  <pageSetup paperSize="9" scale="58"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7"/>
  <sheetViews>
    <sheetView view="pageBreakPreview" topLeftCell="A10"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24</v>
      </c>
      <c r="B6" s="393"/>
      <c r="C6" s="174" t="s">
        <v>32</v>
      </c>
      <c r="D6" s="390"/>
      <c r="E6" s="391"/>
      <c r="G6" s="396"/>
      <c r="H6" s="396"/>
      <c r="I6" s="396"/>
      <c r="J6" s="396" t="s">
        <v>273</v>
      </c>
    </row>
    <row r="7" spans="1:10" x14ac:dyDescent="0.25">
      <c r="A7" s="208"/>
      <c r="B7" s="175" t="s">
        <v>29</v>
      </c>
      <c r="C7" s="209"/>
      <c r="D7" s="175"/>
      <c r="E7" s="51"/>
      <c r="G7" s="105"/>
      <c r="H7" s="105">
        <f>E7-G7</f>
        <v>0</v>
      </c>
      <c r="I7" s="106" t="str">
        <f>IFERROR(E7/G7*100,"-")</f>
        <v>-</v>
      </c>
      <c r="J7" s="118">
        <f>E7/60</f>
        <v>0</v>
      </c>
    </row>
    <row r="8" spans="1:10" ht="36.75" customHeight="1" x14ac:dyDescent="0.25">
      <c r="A8" s="176"/>
      <c r="B8" s="177"/>
      <c r="C8" s="210" t="s">
        <v>35</v>
      </c>
      <c r="D8" s="179"/>
      <c r="E8" s="58"/>
      <c r="G8" s="105"/>
      <c r="H8" s="105"/>
      <c r="I8" s="106"/>
      <c r="J8" s="118">
        <f t="shared" ref="J8:J16" si="0">E8/60</f>
        <v>0</v>
      </c>
    </row>
    <row r="9" spans="1:10" x14ac:dyDescent="0.25">
      <c r="A9" s="413"/>
      <c r="B9" s="413"/>
      <c r="C9" s="399" t="s">
        <v>515</v>
      </c>
      <c r="D9" s="211" t="s">
        <v>33</v>
      </c>
      <c r="E9" s="51">
        <v>6813.13</v>
      </c>
      <c r="G9" s="105">
        <v>6813.13</v>
      </c>
      <c r="H9" s="105">
        <f t="shared" ref="H9:H14" si="1">E9-G9</f>
        <v>0</v>
      </c>
      <c r="I9" s="106">
        <f t="shared" ref="I9:I14" si="2">IFERROR(E9/G9*100,"-")</f>
        <v>100</v>
      </c>
      <c r="J9" s="118">
        <f t="shared" si="0"/>
        <v>113.55216666666666</v>
      </c>
    </row>
    <row r="10" spans="1:10" x14ac:dyDescent="0.25">
      <c r="A10" s="405"/>
      <c r="B10" s="405"/>
      <c r="C10" s="401"/>
      <c r="D10" s="211" t="s">
        <v>34</v>
      </c>
      <c r="E10" s="51">
        <v>7749.32</v>
      </c>
      <c r="G10" s="105">
        <v>7749.32</v>
      </c>
      <c r="H10" s="105">
        <f t="shared" si="1"/>
        <v>0</v>
      </c>
      <c r="I10" s="106">
        <f t="shared" si="2"/>
        <v>100</v>
      </c>
      <c r="J10" s="118">
        <f t="shared" si="0"/>
        <v>129.15533333333332</v>
      </c>
    </row>
    <row r="11" spans="1:10" x14ac:dyDescent="0.25">
      <c r="A11" s="405"/>
      <c r="B11" s="405"/>
      <c r="C11" s="401"/>
      <c r="D11" s="211" t="s">
        <v>30</v>
      </c>
      <c r="E11" s="51">
        <v>10681.22</v>
      </c>
      <c r="G11" s="105">
        <v>10681.22</v>
      </c>
      <c r="H11" s="105">
        <f t="shared" si="1"/>
        <v>0</v>
      </c>
      <c r="I11" s="106">
        <f t="shared" si="2"/>
        <v>100</v>
      </c>
      <c r="J11" s="118">
        <f t="shared" si="0"/>
        <v>178.02033333333333</v>
      </c>
    </row>
    <row r="12" spans="1:10" x14ac:dyDescent="0.25">
      <c r="A12" s="405"/>
      <c r="B12" s="405"/>
      <c r="C12" s="401"/>
      <c r="D12" s="211" t="s">
        <v>31</v>
      </c>
      <c r="E12" s="51">
        <v>12118.86</v>
      </c>
      <c r="G12" s="105">
        <v>12118.86</v>
      </c>
      <c r="H12" s="105">
        <f t="shared" si="1"/>
        <v>0</v>
      </c>
      <c r="I12" s="106">
        <f t="shared" si="2"/>
        <v>100</v>
      </c>
      <c r="J12" s="118">
        <f t="shared" si="0"/>
        <v>201.98100000000002</v>
      </c>
    </row>
    <row r="13" spans="1:10" x14ac:dyDescent="0.25">
      <c r="A13" s="405"/>
      <c r="B13" s="405"/>
      <c r="C13" s="401"/>
      <c r="D13" s="212" t="s">
        <v>56</v>
      </c>
      <c r="E13" s="51">
        <v>12509.1</v>
      </c>
      <c r="G13" s="105">
        <v>12509.1</v>
      </c>
      <c r="H13" s="105">
        <f t="shared" si="1"/>
        <v>0</v>
      </c>
      <c r="I13" s="106">
        <f t="shared" si="2"/>
        <v>100</v>
      </c>
      <c r="J13" s="118">
        <f t="shared" si="0"/>
        <v>208.48500000000001</v>
      </c>
    </row>
    <row r="14" spans="1:10" x14ac:dyDescent="0.25">
      <c r="A14" s="440"/>
      <c r="B14" s="440"/>
      <c r="C14" s="400"/>
      <c r="D14" s="212" t="s">
        <v>170</v>
      </c>
      <c r="E14" s="51">
        <v>12599.08</v>
      </c>
      <c r="G14" s="105">
        <v>12599.08</v>
      </c>
      <c r="H14" s="105">
        <f t="shared" si="1"/>
        <v>0</v>
      </c>
      <c r="I14" s="106">
        <f t="shared" si="2"/>
        <v>100</v>
      </c>
      <c r="J14" s="118">
        <f t="shared" si="0"/>
        <v>209.98466666666667</v>
      </c>
    </row>
    <row r="15" spans="1:10" ht="34.5" customHeight="1" x14ac:dyDescent="0.25">
      <c r="A15" s="176"/>
      <c r="B15" s="177"/>
      <c r="C15" s="213" t="s">
        <v>36</v>
      </c>
      <c r="D15" s="179"/>
      <c r="E15" s="52"/>
      <c r="G15" s="105"/>
      <c r="H15" s="105"/>
      <c r="I15" s="106"/>
      <c r="J15" s="118">
        <f t="shared" si="0"/>
        <v>0</v>
      </c>
    </row>
    <row r="16" spans="1:10" x14ac:dyDescent="0.25">
      <c r="A16" s="410"/>
      <c r="B16" s="410"/>
      <c r="C16" s="198" t="s">
        <v>174</v>
      </c>
      <c r="D16" s="199"/>
      <c r="E16" s="64">
        <v>6000</v>
      </c>
      <c r="G16" s="105">
        <v>6000</v>
      </c>
      <c r="H16" s="105">
        <f>E16-G16</f>
        <v>0</v>
      </c>
      <c r="I16" s="106">
        <f>IFERROR(E16/G16*100,"-")</f>
        <v>100</v>
      </c>
      <c r="J16" s="118">
        <f t="shared" si="0"/>
        <v>100</v>
      </c>
    </row>
    <row r="17" spans="1:10" x14ac:dyDescent="0.25">
      <c r="A17" s="410"/>
      <c r="B17" s="410"/>
      <c r="C17" s="198" t="s">
        <v>173</v>
      </c>
      <c r="D17" s="199"/>
      <c r="E17" s="64">
        <v>3000</v>
      </c>
      <c r="G17" s="105">
        <v>3000</v>
      </c>
      <c r="H17" s="105">
        <f>E17-G17</f>
        <v>0</v>
      </c>
      <c r="I17" s="106">
        <f>IFERROR(E17/G17*100,"-")</f>
        <v>100</v>
      </c>
      <c r="J17" s="118">
        <f>E17/60</f>
        <v>50</v>
      </c>
    </row>
    <row r="18" spans="1:10" x14ac:dyDescent="0.25">
      <c r="A18" s="410"/>
      <c r="B18" s="410"/>
      <c r="C18" s="198" t="s">
        <v>176</v>
      </c>
      <c r="D18" s="199"/>
      <c r="E18" s="64">
        <v>6000</v>
      </c>
      <c r="G18" s="105">
        <v>6000</v>
      </c>
      <c r="H18" s="105">
        <f>E18-G18</f>
        <v>0</v>
      </c>
      <c r="I18" s="106">
        <f>IFERROR(E18/G18*100,"-")</f>
        <v>100</v>
      </c>
      <c r="J18" s="118">
        <f>E18/60</f>
        <v>100</v>
      </c>
    </row>
    <row r="19" spans="1:10" x14ac:dyDescent="0.25">
      <c r="A19" s="410"/>
      <c r="B19" s="410"/>
      <c r="C19" s="198" t="s">
        <v>175</v>
      </c>
      <c r="D19" s="199"/>
      <c r="E19" s="64">
        <v>6000</v>
      </c>
      <c r="G19" s="105">
        <v>6000</v>
      </c>
      <c r="H19" s="105">
        <f>E19-G19</f>
        <v>0</v>
      </c>
      <c r="I19" s="106">
        <f>IFERROR(E19/G19*100,"-")</f>
        <v>100</v>
      </c>
      <c r="J19" s="118">
        <f>E19/60</f>
        <v>100</v>
      </c>
    </row>
    <row r="20" spans="1:10" x14ac:dyDescent="0.25">
      <c r="A20" s="410"/>
      <c r="B20" s="410"/>
      <c r="C20" s="198" t="s">
        <v>172</v>
      </c>
      <c r="D20" s="199"/>
      <c r="E20" s="64">
        <v>3000</v>
      </c>
      <c r="G20" s="105">
        <v>3000</v>
      </c>
      <c r="H20" s="105">
        <f>E20-G20</f>
        <v>0</v>
      </c>
      <c r="I20" s="106">
        <f>IFERROR(E20/G20*100,"-")</f>
        <v>100</v>
      </c>
      <c r="J20" s="118">
        <f>E20/60</f>
        <v>50</v>
      </c>
    </row>
    <row r="21" spans="1:10" ht="36" x14ac:dyDescent="0.25">
      <c r="A21" s="176"/>
      <c r="B21" s="184"/>
      <c r="C21" s="185" t="s">
        <v>214</v>
      </c>
      <c r="D21" s="186"/>
      <c r="E21" s="65"/>
      <c r="G21" s="105"/>
      <c r="H21" s="105"/>
      <c r="I21" s="106"/>
    </row>
    <row r="22" spans="1:10" x14ac:dyDescent="0.25">
      <c r="A22" s="409"/>
      <c r="B22" s="409"/>
      <c r="C22" s="214" t="s">
        <v>61</v>
      </c>
      <c r="D22" s="215"/>
      <c r="E22" s="66"/>
      <c r="G22" s="105"/>
      <c r="H22" s="105"/>
      <c r="I22" s="106"/>
    </row>
    <row r="23" spans="1:10" x14ac:dyDescent="0.25">
      <c r="A23" s="410"/>
      <c r="B23" s="410"/>
      <c r="C23" s="216" t="s">
        <v>270</v>
      </c>
      <c r="D23" s="199"/>
      <c r="E23" s="61">
        <v>57.04</v>
      </c>
      <c r="G23" s="105">
        <v>57.04</v>
      </c>
      <c r="H23" s="105">
        <f t="shared" ref="H23:H29" si="3">E23-G23</f>
        <v>0</v>
      </c>
      <c r="I23" s="106">
        <f t="shared" ref="I23:I29" si="4">IFERROR(E23/G23*100,"-")</f>
        <v>100</v>
      </c>
    </row>
    <row r="24" spans="1:10" x14ac:dyDescent="0.25">
      <c r="A24" s="410"/>
      <c r="B24" s="410"/>
      <c r="C24" s="216" t="s">
        <v>271</v>
      </c>
      <c r="D24" s="199"/>
      <c r="E24" s="61">
        <v>51.56</v>
      </c>
      <c r="G24" s="105">
        <v>51.56</v>
      </c>
      <c r="H24" s="105">
        <f t="shared" si="3"/>
        <v>0</v>
      </c>
      <c r="I24" s="106">
        <f t="shared" si="4"/>
        <v>100</v>
      </c>
    </row>
    <row r="25" spans="1:10" x14ac:dyDescent="0.25">
      <c r="A25" s="410"/>
      <c r="B25" s="410"/>
      <c r="C25" s="216" t="s">
        <v>272</v>
      </c>
      <c r="D25" s="199"/>
      <c r="E25" s="67">
        <v>24.53</v>
      </c>
      <c r="G25" s="105">
        <v>24.53</v>
      </c>
      <c r="H25" s="105">
        <f t="shared" si="3"/>
        <v>0</v>
      </c>
      <c r="I25" s="106">
        <f t="shared" si="4"/>
        <v>100</v>
      </c>
    </row>
    <row r="26" spans="1:10" x14ac:dyDescent="0.25">
      <c r="A26" s="420"/>
      <c r="B26" s="410"/>
      <c r="C26" s="217" t="s">
        <v>648</v>
      </c>
      <c r="D26" s="218"/>
      <c r="E26" s="154">
        <v>9</v>
      </c>
      <c r="G26" s="105">
        <v>9</v>
      </c>
      <c r="H26" s="105">
        <f t="shared" si="3"/>
        <v>0</v>
      </c>
      <c r="I26" s="106">
        <f t="shared" si="4"/>
        <v>100</v>
      </c>
    </row>
    <row r="27" spans="1:10" x14ac:dyDescent="0.25">
      <c r="A27" s="420"/>
      <c r="B27" s="410"/>
      <c r="C27" s="518" t="s">
        <v>167</v>
      </c>
      <c r="D27" s="519"/>
      <c r="E27" s="155">
        <v>2.5</v>
      </c>
      <c r="F27" s="56"/>
      <c r="G27" s="105">
        <v>2.5</v>
      </c>
      <c r="H27" s="105">
        <f t="shared" si="3"/>
        <v>0</v>
      </c>
      <c r="I27" s="106">
        <f t="shared" si="4"/>
        <v>100</v>
      </c>
    </row>
    <row r="28" spans="1:10" x14ac:dyDescent="0.25">
      <c r="A28" s="420"/>
      <c r="B28" s="410"/>
      <c r="C28" s="219" t="s">
        <v>285</v>
      </c>
      <c r="D28" s="220"/>
      <c r="E28" s="155">
        <v>15</v>
      </c>
      <c r="F28" s="56"/>
      <c r="G28" s="105">
        <v>15</v>
      </c>
      <c r="H28" s="105">
        <f t="shared" si="3"/>
        <v>0</v>
      </c>
      <c r="I28" s="106">
        <f t="shared" si="4"/>
        <v>100</v>
      </c>
    </row>
    <row r="29" spans="1:10" x14ac:dyDescent="0.25">
      <c r="A29" s="411"/>
      <c r="B29" s="411"/>
      <c r="C29" s="221" t="s">
        <v>194</v>
      </c>
      <c r="D29" s="222" t="s">
        <v>195</v>
      </c>
      <c r="E29" s="155">
        <v>10</v>
      </c>
      <c r="F29" s="56"/>
      <c r="G29" s="105">
        <v>10</v>
      </c>
      <c r="H29" s="105">
        <f t="shared" si="3"/>
        <v>0</v>
      </c>
      <c r="I29" s="106">
        <f t="shared" si="4"/>
        <v>100</v>
      </c>
    </row>
    <row r="31" spans="1:10" x14ac:dyDescent="0.25">
      <c r="D31" s="182" t="s">
        <v>317</v>
      </c>
    </row>
    <row r="32" spans="1:10" x14ac:dyDescent="0.25">
      <c r="D32" s="182" t="s">
        <v>318</v>
      </c>
    </row>
    <row r="34" spans="1:10" x14ac:dyDescent="0.25">
      <c r="A34" s="189"/>
      <c r="B34" s="189"/>
      <c r="C34" s="189"/>
      <c r="D34" s="189"/>
      <c r="E34" s="189"/>
    </row>
    <row r="35" spans="1:10" ht="39" customHeight="1" x14ac:dyDescent="0.25">
      <c r="A35" s="397"/>
      <c r="B35" s="397"/>
      <c r="C35" s="397"/>
      <c r="D35" s="397"/>
      <c r="E35" s="397"/>
    </row>
    <row r="37" spans="1:10" s="50" customFormat="1" ht="54" customHeight="1" x14ac:dyDescent="0.25">
      <c r="A37" s="397"/>
      <c r="B37" s="398"/>
      <c r="C37" s="398"/>
      <c r="D37" s="398"/>
      <c r="E37" s="398"/>
      <c r="G37" s="107"/>
      <c r="H37" s="107"/>
      <c r="I37" s="107"/>
      <c r="J37" s="114"/>
    </row>
  </sheetData>
  <customSheetViews>
    <customSheetView guid="{839003FA-3055-4E28-826D-0A2EF77DACBD}" scale="70" showPageBreaks="1" fitToPage="1" printArea="1" view="pageBreakPreview">
      <selection activeCell="I20" sqref="I20"/>
      <pageMargins left="0.75" right="0.75" top="0.98425196850393704" bottom="0.98425196850393704" header="0" footer="0"/>
      <printOptions horizontalCentered="1"/>
      <pageSetup paperSize="9" scale="59" orientation="portrait" r:id="rId1"/>
      <headerFooter alignWithMargins="0"/>
    </customSheetView>
  </customSheetViews>
  <mergeCells count="19">
    <mergeCell ref="A1:E1"/>
    <mergeCell ref="A5:B5"/>
    <mergeCell ref="D5:D6"/>
    <mergeCell ref="E5:E6"/>
    <mergeCell ref="A6:B6"/>
    <mergeCell ref="A37:E37"/>
    <mergeCell ref="A35:E35"/>
    <mergeCell ref="B22:B29"/>
    <mergeCell ref="A22:A29"/>
    <mergeCell ref="C27:D27"/>
    <mergeCell ref="C9:C14"/>
    <mergeCell ref="J5:J6"/>
    <mergeCell ref="I5:I6"/>
    <mergeCell ref="B16:B20"/>
    <mergeCell ref="A16:A20"/>
    <mergeCell ref="A9:A14"/>
    <mergeCell ref="B9:B14"/>
    <mergeCell ref="G5:G6"/>
    <mergeCell ref="H5:H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70"/>
  <sheetViews>
    <sheetView view="pageBreakPreview" topLeftCell="A4" zoomScale="70" zoomScaleNormal="66" zoomScaleSheetLayoutView="70" workbookViewId="0">
      <selection activeCell="F28" sqref="F28"/>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hidden="1"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25</v>
      </c>
      <c r="B6" s="393"/>
      <c r="C6" s="174" t="s">
        <v>32</v>
      </c>
      <c r="D6" s="390"/>
      <c r="E6" s="391"/>
      <c r="G6" s="396"/>
      <c r="H6" s="396"/>
      <c r="I6" s="396"/>
      <c r="J6" s="396" t="s">
        <v>273</v>
      </c>
    </row>
    <row r="7" spans="1:10" x14ac:dyDescent="0.25">
      <c r="A7" s="423"/>
      <c r="B7" s="384" t="s">
        <v>28</v>
      </c>
      <c r="C7" s="417" t="s">
        <v>517</v>
      </c>
      <c r="D7" s="190" t="s">
        <v>33</v>
      </c>
      <c r="E7" s="155">
        <v>3850</v>
      </c>
      <c r="G7" s="105">
        <v>3850</v>
      </c>
      <c r="H7" s="105">
        <f>E7-G7</f>
        <v>0</v>
      </c>
      <c r="I7" s="106">
        <f>IFERROR(E7/G7*100,"-")</f>
        <v>100</v>
      </c>
      <c r="J7" s="118">
        <f>E7/60</f>
        <v>64.166666666666671</v>
      </c>
    </row>
    <row r="8" spans="1:10" x14ac:dyDescent="0.25">
      <c r="A8" s="424"/>
      <c r="B8" s="385"/>
      <c r="C8" s="422"/>
      <c r="D8" s="190" t="s">
        <v>34</v>
      </c>
      <c r="E8" s="155">
        <v>3850</v>
      </c>
      <c r="G8" s="105">
        <v>3850</v>
      </c>
      <c r="H8" s="105">
        <f t="shared" ref="H8:H61" si="0">E8-G8</f>
        <v>0</v>
      </c>
      <c r="I8" s="106">
        <f t="shared" ref="I8:I61" si="1">IFERROR(E8/G8*100,"-")</f>
        <v>100</v>
      </c>
      <c r="J8" s="118">
        <f t="shared" ref="J8:J41" si="2">E8/60</f>
        <v>64.166666666666671</v>
      </c>
    </row>
    <row r="9" spans="1:10" x14ac:dyDescent="0.25">
      <c r="A9" s="424"/>
      <c r="B9" s="385"/>
      <c r="C9" s="422"/>
      <c r="D9" s="190" t="s">
        <v>30</v>
      </c>
      <c r="E9" s="155">
        <v>3850</v>
      </c>
      <c r="G9" s="105">
        <v>3850</v>
      </c>
      <c r="H9" s="105">
        <f t="shared" si="0"/>
        <v>0</v>
      </c>
      <c r="I9" s="106">
        <f t="shared" si="1"/>
        <v>100</v>
      </c>
      <c r="J9" s="118">
        <f t="shared" si="2"/>
        <v>64.166666666666671</v>
      </c>
    </row>
    <row r="10" spans="1:10" ht="37.5" customHeight="1" x14ac:dyDescent="0.25">
      <c r="A10" s="424"/>
      <c r="B10" s="385"/>
      <c r="C10" s="191"/>
      <c r="D10" s="192" t="s">
        <v>629</v>
      </c>
      <c r="E10" s="343" t="s">
        <v>678</v>
      </c>
      <c r="G10" s="105">
        <v>3000</v>
      </c>
      <c r="H10" s="105" t="e">
        <f t="shared" si="0"/>
        <v>#VALUE!</v>
      </c>
      <c r="I10" s="106" t="str">
        <f>IFERROR(E10/G10*100,"-")</f>
        <v>-</v>
      </c>
      <c r="J10" s="118" t="e">
        <f>E10/60</f>
        <v>#VALUE!</v>
      </c>
    </row>
    <row r="11" spans="1:10" x14ac:dyDescent="0.25">
      <c r="A11" s="424"/>
      <c r="B11" s="385"/>
      <c r="C11" s="417" t="s">
        <v>615</v>
      </c>
      <c r="D11" s="193" t="s">
        <v>33</v>
      </c>
      <c r="E11" s="155">
        <v>3850</v>
      </c>
      <c r="G11" s="105">
        <v>3850</v>
      </c>
      <c r="H11" s="105">
        <f t="shared" si="0"/>
        <v>0</v>
      </c>
      <c r="I11" s="106">
        <f t="shared" si="1"/>
        <v>100</v>
      </c>
      <c r="J11" s="118">
        <f t="shared" si="2"/>
        <v>64.166666666666671</v>
      </c>
    </row>
    <row r="12" spans="1:10" x14ac:dyDescent="0.25">
      <c r="A12" s="424"/>
      <c r="B12" s="385"/>
      <c r="C12" s="422"/>
      <c r="D12" s="193" t="s">
        <v>34</v>
      </c>
      <c r="E12" s="155">
        <v>3850</v>
      </c>
      <c r="G12" s="105">
        <v>3850</v>
      </c>
      <c r="H12" s="105">
        <f t="shared" si="0"/>
        <v>0</v>
      </c>
      <c r="I12" s="106">
        <f t="shared" si="1"/>
        <v>100</v>
      </c>
      <c r="J12" s="118">
        <f t="shared" si="2"/>
        <v>64.166666666666671</v>
      </c>
    </row>
    <row r="13" spans="1:10" x14ac:dyDescent="0.25">
      <c r="A13" s="424"/>
      <c r="B13" s="385"/>
      <c r="C13" s="418"/>
      <c r="D13" s="190" t="s">
        <v>30</v>
      </c>
      <c r="E13" s="155">
        <v>3850</v>
      </c>
      <c r="G13" s="105">
        <v>3850</v>
      </c>
      <c r="H13" s="105">
        <f t="shared" si="0"/>
        <v>0</v>
      </c>
      <c r="I13" s="106">
        <f t="shared" si="1"/>
        <v>100</v>
      </c>
      <c r="J13" s="118">
        <f t="shared" si="2"/>
        <v>64.166666666666671</v>
      </c>
    </row>
    <row r="14" spans="1:10" x14ac:dyDescent="0.25">
      <c r="A14" s="424"/>
      <c r="B14" s="385"/>
      <c r="C14" s="417" t="s">
        <v>616</v>
      </c>
      <c r="D14" s="193" t="s">
        <v>33</v>
      </c>
      <c r="E14" s="155">
        <v>3850</v>
      </c>
      <c r="G14" s="105">
        <v>3850</v>
      </c>
      <c r="H14" s="105">
        <f t="shared" si="0"/>
        <v>0</v>
      </c>
      <c r="I14" s="106">
        <f t="shared" si="1"/>
        <v>100</v>
      </c>
      <c r="J14" s="118">
        <f t="shared" si="2"/>
        <v>64.166666666666671</v>
      </c>
    </row>
    <row r="15" spans="1:10" x14ac:dyDescent="0.25">
      <c r="A15" s="424"/>
      <c r="B15" s="385"/>
      <c r="C15" s="422"/>
      <c r="D15" s="193" t="s">
        <v>34</v>
      </c>
      <c r="E15" s="155">
        <v>3850</v>
      </c>
      <c r="G15" s="105">
        <v>3850</v>
      </c>
      <c r="H15" s="105">
        <f t="shared" si="0"/>
        <v>0</v>
      </c>
      <c r="I15" s="106">
        <f t="shared" si="1"/>
        <v>100</v>
      </c>
      <c r="J15" s="118">
        <f t="shared" si="2"/>
        <v>64.166666666666671</v>
      </c>
    </row>
    <row r="16" spans="1:10" x14ac:dyDescent="0.25">
      <c r="A16" s="424"/>
      <c r="B16" s="385"/>
      <c r="C16" s="422"/>
      <c r="D16" s="190" t="s">
        <v>30</v>
      </c>
      <c r="E16" s="155">
        <v>3850</v>
      </c>
      <c r="G16" s="105">
        <v>3850</v>
      </c>
      <c r="H16" s="105">
        <f t="shared" si="0"/>
        <v>0</v>
      </c>
      <c r="I16" s="106">
        <f t="shared" si="1"/>
        <v>100</v>
      </c>
      <c r="J16" s="118">
        <f t="shared" si="2"/>
        <v>64.166666666666671</v>
      </c>
    </row>
    <row r="17" spans="1:10" ht="36" x14ac:dyDescent="0.25">
      <c r="A17" s="424"/>
      <c r="B17" s="405"/>
      <c r="C17" s="418"/>
      <c r="D17" s="190" t="s">
        <v>629</v>
      </c>
      <c r="E17" s="343" t="s">
        <v>678</v>
      </c>
      <c r="G17" s="105">
        <v>3000</v>
      </c>
      <c r="H17" s="105" t="e">
        <f t="shared" si="0"/>
        <v>#VALUE!</v>
      </c>
      <c r="I17" s="106" t="str">
        <f t="shared" si="1"/>
        <v>-</v>
      </c>
      <c r="J17" s="118" t="e">
        <f t="shared" si="2"/>
        <v>#VALUE!</v>
      </c>
    </row>
    <row r="18" spans="1:10" x14ac:dyDescent="0.25">
      <c r="A18" s="424"/>
      <c r="B18" s="385"/>
      <c r="C18" s="422" t="s">
        <v>516</v>
      </c>
      <c r="D18" s="193" t="s">
        <v>33</v>
      </c>
      <c r="E18" s="155">
        <v>3850</v>
      </c>
      <c r="G18" s="105">
        <v>3850</v>
      </c>
      <c r="H18" s="105">
        <f t="shared" si="0"/>
        <v>0</v>
      </c>
      <c r="I18" s="106">
        <f t="shared" si="1"/>
        <v>100</v>
      </c>
      <c r="J18" s="118">
        <f t="shared" si="2"/>
        <v>64.166666666666671</v>
      </c>
    </row>
    <row r="19" spans="1:10" x14ac:dyDescent="0.25">
      <c r="A19" s="424"/>
      <c r="B19" s="385"/>
      <c r="C19" s="422"/>
      <c r="D19" s="193" t="s">
        <v>34</v>
      </c>
      <c r="E19" s="155">
        <v>3850</v>
      </c>
      <c r="G19" s="105">
        <v>3850</v>
      </c>
      <c r="H19" s="105">
        <f t="shared" si="0"/>
        <v>0</v>
      </c>
      <c r="I19" s="106">
        <f t="shared" si="1"/>
        <v>100</v>
      </c>
      <c r="J19" s="118">
        <f t="shared" si="2"/>
        <v>64.166666666666671</v>
      </c>
    </row>
    <row r="20" spans="1:10" x14ac:dyDescent="0.25">
      <c r="A20" s="424"/>
      <c r="B20" s="385"/>
      <c r="C20" s="418"/>
      <c r="D20" s="190" t="s">
        <v>30</v>
      </c>
      <c r="E20" s="155">
        <v>3850</v>
      </c>
      <c r="G20" s="105">
        <v>3850</v>
      </c>
      <c r="H20" s="105">
        <f t="shared" si="0"/>
        <v>0</v>
      </c>
      <c r="I20" s="106">
        <f t="shared" si="1"/>
        <v>100</v>
      </c>
      <c r="J20" s="118">
        <f t="shared" si="2"/>
        <v>64.166666666666671</v>
      </c>
    </row>
    <row r="21" spans="1:10" x14ac:dyDescent="0.25">
      <c r="A21" s="424"/>
      <c r="B21" s="385"/>
      <c r="C21" s="417" t="s">
        <v>617</v>
      </c>
      <c r="D21" s="193" t="s">
        <v>33</v>
      </c>
      <c r="E21" s="155">
        <v>3850</v>
      </c>
      <c r="G21" s="105">
        <v>3850</v>
      </c>
      <c r="H21" s="105">
        <f t="shared" si="0"/>
        <v>0</v>
      </c>
      <c r="I21" s="106">
        <f t="shared" si="1"/>
        <v>100</v>
      </c>
      <c r="J21" s="118">
        <f t="shared" si="2"/>
        <v>64.166666666666671</v>
      </c>
    </row>
    <row r="22" spans="1:10" x14ac:dyDescent="0.25">
      <c r="A22" s="424"/>
      <c r="B22" s="385"/>
      <c r="C22" s="422"/>
      <c r="D22" s="193" t="s">
        <v>34</v>
      </c>
      <c r="E22" s="155">
        <v>3850</v>
      </c>
      <c r="G22" s="105">
        <v>3850</v>
      </c>
      <c r="H22" s="105">
        <f t="shared" si="0"/>
        <v>0</v>
      </c>
      <c r="I22" s="106">
        <f t="shared" si="1"/>
        <v>100</v>
      </c>
      <c r="J22" s="118">
        <f t="shared" si="2"/>
        <v>64.166666666666671</v>
      </c>
    </row>
    <row r="23" spans="1:10" x14ac:dyDescent="0.25">
      <c r="A23" s="424"/>
      <c r="B23" s="385"/>
      <c r="C23" s="418"/>
      <c r="D23" s="190" t="s">
        <v>30</v>
      </c>
      <c r="E23" s="155">
        <v>3850</v>
      </c>
      <c r="G23" s="105">
        <v>3850</v>
      </c>
      <c r="H23" s="105">
        <f t="shared" si="0"/>
        <v>0</v>
      </c>
      <c r="I23" s="106">
        <f t="shared" si="1"/>
        <v>100</v>
      </c>
      <c r="J23" s="118">
        <f t="shared" si="2"/>
        <v>64.166666666666671</v>
      </c>
    </row>
    <row r="24" spans="1:10" x14ac:dyDescent="0.25">
      <c r="A24" s="424"/>
      <c r="B24" s="385"/>
      <c r="C24" s="417" t="s">
        <v>518</v>
      </c>
      <c r="D24" s="193" t="s">
        <v>33</v>
      </c>
      <c r="E24" s="155">
        <v>3400</v>
      </c>
      <c r="G24" s="105">
        <v>3400</v>
      </c>
      <c r="H24" s="105">
        <f t="shared" si="0"/>
        <v>0</v>
      </c>
      <c r="I24" s="106">
        <f t="shared" si="1"/>
        <v>100</v>
      </c>
      <c r="J24" s="118">
        <f t="shared" si="2"/>
        <v>56.666666666666664</v>
      </c>
    </row>
    <row r="25" spans="1:10" x14ac:dyDescent="0.25">
      <c r="A25" s="424"/>
      <c r="B25" s="385"/>
      <c r="C25" s="422"/>
      <c r="D25" s="193" t="s">
        <v>34</v>
      </c>
      <c r="E25" s="155">
        <v>3400</v>
      </c>
      <c r="G25" s="105">
        <v>3400</v>
      </c>
      <c r="H25" s="105">
        <f t="shared" si="0"/>
        <v>0</v>
      </c>
      <c r="I25" s="106">
        <f t="shared" si="1"/>
        <v>100</v>
      </c>
      <c r="J25" s="118">
        <f t="shared" si="2"/>
        <v>56.666666666666664</v>
      </c>
    </row>
    <row r="26" spans="1:10" x14ac:dyDescent="0.25">
      <c r="A26" s="424"/>
      <c r="B26" s="385"/>
      <c r="C26" s="418"/>
      <c r="D26" s="190" t="s">
        <v>30</v>
      </c>
      <c r="E26" s="155">
        <v>3400</v>
      </c>
      <c r="G26" s="105">
        <v>3400</v>
      </c>
      <c r="H26" s="105">
        <f t="shared" si="0"/>
        <v>0</v>
      </c>
      <c r="I26" s="106">
        <f t="shared" si="1"/>
        <v>100</v>
      </c>
      <c r="J26" s="118">
        <f t="shared" si="2"/>
        <v>56.666666666666664</v>
      </c>
    </row>
    <row r="27" spans="1:10" x14ac:dyDescent="0.25">
      <c r="A27" s="424"/>
      <c r="B27" s="385"/>
      <c r="C27" s="417" t="s">
        <v>618</v>
      </c>
      <c r="D27" s="193" t="s">
        <v>33</v>
      </c>
      <c r="E27" s="155">
        <v>3850</v>
      </c>
      <c r="G27" s="105">
        <v>3850</v>
      </c>
      <c r="H27" s="105">
        <f t="shared" si="0"/>
        <v>0</v>
      </c>
      <c r="I27" s="106">
        <f t="shared" si="1"/>
        <v>100</v>
      </c>
      <c r="J27" s="118">
        <f t="shared" si="2"/>
        <v>64.166666666666671</v>
      </c>
    </row>
    <row r="28" spans="1:10" x14ac:dyDescent="0.25">
      <c r="A28" s="424"/>
      <c r="B28" s="385"/>
      <c r="C28" s="422"/>
      <c r="D28" s="194" t="s">
        <v>34</v>
      </c>
      <c r="E28" s="155">
        <v>3850</v>
      </c>
      <c r="G28" s="105">
        <v>3850</v>
      </c>
      <c r="H28" s="105">
        <f t="shared" si="0"/>
        <v>0</v>
      </c>
      <c r="I28" s="106">
        <f t="shared" si="1"/>
        <v>100</v>
      </c>
      <c r="J28" s="118">
        <f t="shared" si="2"/>
        <v>64.166666666666671</v>
      </c>
    </row>
    <row r="29" spans="1:10" x14ac:dyDescent="0.25">
      <c r="A29" s="424"/>
      <c r="B29" s="386"/>
      <c r="C29" s="418"/>
      <c r="D29" s="190" t="s">
        <v>30</v>
      </c>
      <c r="E29" s="155">
        <v>3850</v>
      </c>
      <c r="G29" s="105">
        <v>3850</v>
      </c>
      <c r="H29" s="105">
        <f t="shared" si="0"/>
        <v>0</v>
      </c>
      <c r="I29" s="106">
        <f t="shared" si="1"/>
        <v>100</v>
      </c>
      <c r="J29" s="118">
        <f t="shared" si="2"/>
        <v>64.166666666666671</v>
      </c>
    </row>
    <row r="30" spans="1:10" x14ac:dyDescent="0.25">
      <c r="A30" s="424"/>
      <c r="B30" s="384" t="s">
        <v>29</v>
      </c>
      <c r="C30" s="417" t="s">
        <v>519</v>
      </c>
      <c r="D30" s="193" t="s">
        <v>33</v>
      </c>
      <c r="E30" s="155">
        <v>4000</v>
      </c>
      <c r="G30" s="105">
        <v>4000</v>
      </c>
      <c r="H30" s="105">
        <f t="shared" si="0"/>
        <v>0</v>
      </c>
      <c r="I30" s="106">
        <f t="shared" si="1"/>
        <v>100</v>
      </c>
      <c r="J30" s="118">
        <f t="shared" si="2"/>
        <v>66.666666666666671</v>
      </c>
    </row>
    <row r="31" spans="1:10" x14ac:dyDescent="0.25">
      <c r="A31" s="424"/>
      <c r="B31" s="385"/>
      <c r="C31" s="422"/>
      <c r="D31" s="193" t="s">
        <v>34</v>
      </c>
      <c r="E31" s="155">
        <v>4000</v>
      </c>
      <c r="G31" s="105">
        <v>4000</v>
      </c>
      <c r="H31" s="105">
        <f t="shared" si="0"/>
        <v>0</v>
      </c>
      <c r="I31" s="106">
        <f t="shared" si="1"/>
        <v>100</v>
      </c>
      <c r="J31" s="118">
        <f t="shared" si="2"/>
        <v>66.666666666666671</v>
      </c>
    </row>
    <row r="32" spans="1:10" x14ac:dyDescent="0.25">
      <c r="A32" s="424"/>
      <c r="B32" s="385"/>
      <c r="C32" s="422"/>
      <c r="D32" s="190" t="s">
        <v>30</v>
      </c>
      <c r="E32" s="155">
        <v>4000</v>
      </c>
      <c r="G32" s="105">
        <v>4000</v>
      </c>
      <c r="H32" s="105">
        <f t="shared" si="0"/>
        <v>0</v>
      </c>
      <c r="I32" s="106">
        <f t="shared" si="1"/>
        <v>100</v>
      </c>
      <c r="J32" s="118">
        <f t="shared" si="2"/>
        <v>66.666666666666671</v>
      </c>
    </row>
    <row r="33" spans="1:10" x14ac:dyDescent="0.25">
      <c r="A33" s="425"/>
      <c r="B33" s="386"/>
      <c r="C33" s="418"/>
      <c r="D33" s="190" t="s">
        <v>31</v>
      </c>
      <c r="E33" s="155">
        <v>4000</v>
      </c>
      <c r="G33" s="105">
        <v>4000</v>
      </c>
      <c r="H33" s="105">
        <f t="shared" si="0"/>
        <v>0</v>
      </c>
      <c r="I33" s="106">
        <f t="shared" si="1"/>
        <v>100</v>
      </c>
      <c r="J33" s="118">
        <f t="shared" si="2"/>
        <v>66.666666666666671</v>
      </c>
    </row>
    <row r="34" spans="1:10" ht="36.75" customHeight="1" x14ac:dyDescent="0.25">
      <c r="A34" s="176"/>
      <c r="B34" s="195"/>
      <c r="C34" s="178" t="s">
        <v>35</v>
      </c>
      <c r="D34" s="179"/>
      <c r="E34" s="58"/>
      <c r="G34" s="105"/>
      <c r="H34" s="105"/>
      <c r="I34" s="106"/>
      <c r="J34" s="118"/>
    </row>
    <row r="35" spans="1:10" x14ac:dyDescent="0.25">
      <c r="A35" s="446"/>
      <c r="B35" s="446"/>
      <c r="C35" s="399" t="s">
        <v>516</v>
      </c>
      <c r="D35" s="193" t="s">
        <v>33</v>
      </c>
      <c r="E35" s="155">
        <v>4000</v>
      </c>
      <c r="G35" s="105">
        <v>4000</v>
      </c>
      <c r="H35" s="105">
        <f>E37-G37</f>
        <v>0</v>
      </c>
      <c r="I35" s="106">
        <f>IFERROR(E37/G37*100,"-")</f>
        <v>100</v>
      </c>
      <c r="J35" s="118">
        <f t="shared" si="2"/>
        <v>66.666666666666671</v>
      </c>
    </row>
    <row r="36" spans="1:10" x14ac:dyDescent="0.25">
      <c r="A36" s="447"/>
      <c r="B36" s="447"/>
      <c r="C36" s="400"/>
      <c r="D36" s="193" t="s">
        <v>34</v>
      </c>
      <c r="E36" s="155">
        <v>4000</v>
      </c>
      <c r="G36" s="105">
        <v>4000</v>
      </c>
      <c r="H36" s="105"/>
      <c r="I36" s="106"/>
      <c r="J36" s="118">
        <f t="shared" si="2"/>
        <v>66.666666666666671</v>
      </c>
    </row>
    <row r="37" spans="1:10" x14ac:dyDescent="0.25">
      <c r="A37" s="447"/>
      <c r="B37" s="447"/>
      <c r="C37" s="399" t="s">
        <v>517</v>
      </c>
      <c r="D37" s="193" t="s">
        <v>33</v>
      </c>
      <c r="E37" s="155">
        <v>4000</v>
      </c>
      <c r="G37" s="105">
        <v>4000</v>
      </c>
      <c r="H37" s="105">
        <f>E38-G38</f>
        <v>0</v>
      </c>
      <c r="I37" s="106">
        <f>IFERROR(E38/G38*100,"-")</f>
        <v>100</v>
      </c>
      <c r="J37" s="118">
        <f t="shared" si="2"/>
        <v>66.666666666666671</v>
      </c>
    </row>
    <row r="38" spans="1:10" x14ac:dyDescent="0.25">
      <c r="A38" s="447"/>
      <c r="B38" s="447"/>
      <c r="C38" s="400"/>
      <c r="D38" s="194" t="s">
        <v>34</v>
      </c>
      <c r="E38" s="156">
        <v>4000</v>
      </c>
      <c r="G38" s="105">
        <v>4000</v>
      </c>
      <c r="H38" s="105">
        <f t="shared" si="0"/>
        <v>0</v>
      </c>
      <c r="I38" s="106">
        <f t="shared" si="1"/>
        <v>100</v>
      </c>
      <c r="J38" s="118">
        <f t="shared" si="2"/>
        <v>66.666666666666671</v>
      </c>
    </row>
    <row r="39" spans="1:10" x14ac:dyDescent="0.25">
      <c r="A39" s="447"/>
      <c r="B39" s="447"/>
      <c r="C39" s="341" t="s">
        <v>519</v>
      </c>
      <c r="D39" s="193" t="s">
        <v>33</v>
      </c>
      <c r="E39" s="155">
        <v>4000</v>
      </c>
      <c r="G39" s="105">
        <v>4000</v>
      </c>
      <c r="H39" s="105">
        <f>E39-G39</f>
        <v>0</v>
      </c>
      <c r="I39" s="106">
        <f>IFERROR(E39/G39*100,"-")</f>
        <v>100</v>
      </c>
      <c r="J39" s="118">
        <f>E39/60</f>
        <v>66.666666666666671</v>
      </c>
    </row>
    <row r="40" spans="1:10" x14ac:dyDescent="0.25">
      <c r="A40" s="447"/>
      <c r="B40" s="447"/>
      <c r="C40" s="401" t="s">
        <v>518</v>
      </c>
      <c r="D40" s="193" t="s">
        <v>33</v>
      </c>
      <c r="E40" s="155">
        <v>4000</v>
      </c>
      <c r="G40" s="105">
        <v>4000</v>
      </c>
      <c r="H40" s="105">
        <f t="shared" si="0"/>
        <v>0</v>
      </c>
      <c r="I40" s="106">
        <f t="shared" si="1"/>
        <v>100</v>
      </c>
      <c r="J40" s="118">
        <f t="shared" si="2"/>
        <v>66.666666666666671</v>
      </c>
    </row>
    <row r="41" spans="1:10" x14ac:dyDescent="0.25">
      <c r="A41" s="448"/>
      <c r="B41" s="448"/>
      <c r="C41" s="400"/>
      <c r="D41" s="193" t="s">
        <v>34</v>
      </c>
      <c r="E41" s="155">
        <v>4000</v>
      </c>
      <c r="F41" s="132"/>
      <c r="G41" s="105">
        <v>4000</v>
      </c>
      <c r="H41" s="105">
        <f t="shared" si="0"/>
        <v>0</v>
      </c>
      <c r="I41" s="106">
        <f t="shared" si="1"/>
        <v>100</v>
      </c>
      <c r="J41" s="118">
        <f t="shared" si="2"/>
        <v>66.666666666666671</v>
      </c>
    </row>
    <row r="42" spans="1:10" x14ac:dyDescent="0.25">
      <c r="E42" s="51"/>
      <c r="G42" s="130"/>
      <c r="H42" s="130"/>
      <c r="I42" s="131"/>
    </row>
    <row r="43" spans="1:10" ht="34.5" customHeight="1" x14ac:dyDescent="0.25">
      <c r="A43" s="176"/>
      <c r="B43" s="177"/>
      <c r="C43" s="484" t="s">
        <v>36</v>
      </c>
      <c r="D43" s="485"/>
      <c r="E43" s="59"/>
      <c r="G43" s="105"/>
      <c r="H43" s="105"/>
      <c r="I43" s="106"/>
    </row>
    <row r="44" spans="1:10" x14ac:dyDescent="0.25">
      <c r="E44" s="54"/>
      <c r="G44" s="105"/>
      <c r="H44" s="105"/>
      <c r="I44" s="106"/>
    </row>
    <row r="45" spans="1:10" ht="36" x14ac:dyDescent="0.25">
      <c r="A45" s="176"/>
      <c r="B45" s="184"/>
      <c r="C45" s="185" t="s">
        <v>214</v>
      </c>
      <c r="D45" s="186"/>
      <c r="E45" s="55"/>
      <c r="G45" s="105"/>
      <c r="H45" s="105"/>
      <c r="I45" s="106"/>
    </row>
    <row r="46" spans="1:10" x14ac:dyDescent="0.25">
      <c r="A46" s="409"/>
      <c r="B46" s="409"/>
      <c r="C46" s="198" t="s">
        <v>62</v>
      </c>
      <c r="D46" s="199"/>
      <c r="E46" s="60">
        <v>70</v>
      </c>
      <c r="G46" s="105">
        <v>70</v>
      </c>
      <c r="H46" s="105">
        <f t="shared" si="0"/>
        <v>0</v>
      </c>
      <c r="I46" s="106">
        <f t="shared" si="1"/>
        <v>100</v>
      </c>
    </row>
    <row r="47" spans="1:10" x14ac:dyDescent="0.25">
      <c r="A47" s="410"/>
      <c r="B47" s="410"/>
      <c r="C47" s="198" t="s">
        <v>63</v>
      </c>
      <c r="D47" s="199"/>
      <c r="E47" s="60">
        <v>10</v>
      </c>
      <c r="G47" s="105">
        <v>10</v>
      </c>
      <c r="H47" s="105">
        <f t="shared" si="0"/>
        <v>0</v>
      </c>
      <c r="I47" s="106">
        <f t="shared" si="1"/>
        <v>100</v>
      </c>
    </row>
    <row r="48" spans="1:10" x14ac:dyDescent="0.25">
      <c r="A48" s="410"/>
      <c r="B48" s="410"/>
      <c r="C48" s="198" t="s">
        <v>64</v>
      </c>
      <c r="D48" s="199"/>
      <c r="E48" s="60">
        <v>10</v>
      </c>
      <c r="G48" s="105">
        <v>10</v>
      </c>
      <c r="H48" s="105">
        <f t="shared" si="0"/>
        <v>0</v>
      </c>
      <c r="I48" s="106">
        <f t="shared" si="1"/>
        <v>100</v>
      </c>
    </row>
    <row r="49" spans="1:9" x14ac:dyDescent="0.25">
      <c r="A49" s="410"/>
      <c r="B49" s="410"/>
      <c r="C49" s="198" t="s">
        <v>48</v>
      </c>
      <c r="D49" s="200"/>
      <c r="E49" s="61">
        <v>5</v>
      </c>
      <c r="G49" s="105">
        <v>5</v>
      </c>
      <c r="H49" s="105">
        <f t="shared" si="0"/>
        <v>0</v>
      </c>
      <c r="I49" s="106">
        <f t="shared" si="1"/>
        <v>100</v>
      </c>
    </row>
    <row r="50" spans="1:9" x14ac:dyDescent="0.25">
      <c r="A50" s="410"/>
      <c r="B50" s="410"/>
      <c r="C50" s="202" t="s">
        <v>65</v>
      </c>
      <c r="D50" s="203"/>
      <c r="E50" s="61">
        <v>3</v>
      </c>
      <c r="G50" s="105">
        <v>3</v>
      </c>
      <c r="H50" s="105">
        <f t="shared" si="0"/>
        <v>0</v>
      </c>
      <c r="I50" s="106">
        <f t="shared" si="1"/>
        <v>100</v>
      </c>
    </row>
    <row r="51" spans="1:9" x14ac:dyDescent="0.25">
      <c r="A51" s="410"/>
      <c r="B51" s="410"/>
      <c r="C51" s="202" t="s">
        <v>205</v>
      </c>
      <c r="D51" s="525" t="s">
        <v>210</v>
      </c>
      <c r="E51" s="520">
        <v>150</v>
      </c>
      <c r="G51" s="105">
        <v>150</v>
      </c>
      <c r="H51" s="105">
        <f t="shared" si="0"/>
        <v>0</v>
      </c>
      <c r="I51" s="106">
        <f t="shared" si="1"/>
        <v>100</v>
      </c>
    </row>
    <row r="52" spans="1:9" x14ac:dyDescent="0.25">
      <c r="A52" s="410"/>
      <c r="B52" s="410"/>
      <c r="C52" s="204" t="s">
        <v>157</v>
      </c>
      <c r="D52" s="526"/>
      <c r="E52" s="521"/>
      <c r="G52" s="105"/>
      <c r="H52" s="105">
        <f t="shared" si="0"/>
        <v>0</v>
      </c>
      <c r="I52" s="106" t="str">
        <f t="shared" si="1"/>
        <v>-</v>
      </c>
    </row>
    <row r="53" spans="1:9" x14ac:dyDescent="0.25">
      <c r="A53" s="410"/>
      <c r="B53" s="410"/>
      <c r="C53" s="204" t="s">
        <v>158</v>
      </c>
      <c r="D53" s="526"/>
      <c r="E53" s="521"/>
      <c r="G53" s="105"/>
      <c r="H53" s="105">
        <f t="shared" si="0"/>
        <v>0</v>
      </c>
      <c r="I53" s="106" t="str">
        <f t="shared" si="1"/>
        <v>-</v>
      </c>
    </row>
    <row r="54" spans="1:9" x14ac:dyDescent="0.25">
      <c r="A54" s="410"/>
      <c r="B54" s="410"/>
      <c r="C54" s="205" t="s">
        <v>159</v>
      </c>
      <c r="D54" s="527"/>
      <c r="E54" s="522"/>
      <c r="G54" s="105"/>
      <c r="H54" s="105">
        <f t="shared" si="0"/>
        <v>0</v>
      </c>
      <c r="I54" s="106" t="str">
        <f t="shared" si="1"/>
        <v>-</v>
      </c>
    </row>
    <row r="55" spans="1:9" x14ac:dyDescent="0.25">
      <c r="A55" s="410"/>
      <c r="B55" s="410"/>
      <c r="C55" s="198" t="s">
        <v>160</v>
      </c>
      <c r="D55" s="200"/>
      <c r="E55" s="61">
        <v>78</v>
      </c>
      <c r="G55" s="105">
        <v>78</v>
      </c>
      <c r="H55" s="105">
        <f t="shared" si="0"/>
        <v>0</v>
      </c>
      <c r="I55" s="106">
        <f t="shared" si="1"/>
        <v>100</v>
      </c>
    </row>
    <row r="56" spans="1:9" x14ac:dyDescent="0.25">
      <c r="A56" s="410"/>
      <c r="B56" s="410"/>
      <c r="C56" s="198" t="s">
        <v>179</v>
      </c>
      <c r="D56" s="200"/>
      <c r="E56" s="61">
        <v>2.5</v>
      </c>
      <c r="G56" s="105">
        <v>2.5</v>
      </c>
      <c r="H56" s="105">
        <f t="shared" si="0"/>
        <v>0</v>
      </c>
      <c r="I56" s="106">
        <f t="shared" si="1"/>
        <v>100</v>
      </c>
    </row>
    <row r="57" spans="1:9" x14ac:dyDescent="0.25">
      <c r="A57" s="410"/>
      <c r="B57" s="410"/>
      <c r="C57" s="206" t="s">
        <v>200</v>
      </c>
      <c r="D57" s="207"/>
      <c r="E57" s="62">
        <v>35</v>
      </c>
      <c r="G57" s="105">
        <v>35</v>
      </c>
      <c r="H57" s="105">
        <f t="shared" si="0"/>
        <v>0</v>
      </c>
      <c r="I57" s="106">
        <f t="shared" si="1"/>
        <v>100</v>
      </c>
    </row>
    <row r="58" spans="1:9" x14ac:dyDescent="0.25">
      <c r="A58" s="410"/>
      <c r="B58" s="410"/>
      <c r="C58" s="206" t="s">
        <v>201</v>
      </c>
      <c r="D58" s="207"/>
      <c r="E58" s="62">
        <v>5</v>
      </c>
      <c r="G58" s="105">
        <v>5</v>
      </c>
      <c r="H58" s="105">
        <f t="shared" si="0"/>
        <v>0</v>
      </c>
      <c r="I58" s="106">
        <f t="shared" si="1"/>
        <v>100</v>
      </c>
    </row>
    <row r="59" spans="1:9" x14ac:dyDescent="0.25">
      <c r="A59" s="410"/>
      <c r="B59" s="410"/>
      <c r="C59" s="469" t="s">
        <v>202</v>
      </c>
      <c r="D59" s="470"/>
      <c r="E59" s="62">
        <v>2</v>
      </c>
      <c r="G59" s="105">
        <v>2</v>
      </c>
      <c r="H59" s="105">
        <f t="shared" si="0"/>
        <v>0</v>
      </c>
      <c r="I59" s="106">
        <f t="shared" si="1"/>
        <v>100</v>
      </c>
    </row>
    <row r="60" spans="1:9" x14ac:dyDescent="0.25">
      <c r="A60" s="410"/>
      <c r="B60" s="410"/>
      <c r="C60" s="523" t="s">
        <v>204</v>
      </c>
      <c r="D60" s="524"/>
      <c r="E60" s="63">
        <v>20</v>
      </c>
      <c r="G60" s="105">
        <v>20</v>
      </c>
      <c r="H60" s="105">
        <f t="shared" si="0"/>
        <v>0</v>
      </c>
      <c r="I60" s="106">
        <f t="shared" si="1"/>
        <v>100</v>
      </c>
    </row>
    <row r="61" spans="1:9" ht="17.45" customHeight="1" x14ac:dyDescent="0.25">
      <c r="A61" s="411"/>
      <c r="B61" s="411"/>
      <c r="C61" s="523" t="s">
        <v>203</v>
      </c>
      <c r="D61" s="524"/>
      <c r="E61" s="62">
        <v>15</v>
      </c>
      <c r="G61" s="105">
        <v>15</v>
      </c>
      <c r="H61" s="105">
        <f t="shared" si="0"/>
        <v>0</v>
      </c>
      <c r="I61" s="106">
        <f t="shared" si="1"/>
        <v>100</v>
      </c>
    </row>
    <row r="63" spans="1:9" x14ac:dyDescent="0.25">
      <c r="D63" s="182" t="s">
        <v>317</v>
      </c>
    </row>
    <row r="64" spans="1:9" x14ac:dyDescent="0.25">
      <c r="D64" s="182" t="s">
        <v>318</v>
      </c>
    </row>
    <row r="66" spans="1:10" x14ac:dyDescent="0.25">
      <c r="A66" s="398"/>
      <c r="B66" s="398"/>
      <c r="C66" s="398"/>
      <c r="D66" s="398"/>
      <c r="E66" s="398"/>
    </row>
    <row r="67" spans="1:10" x14ac:dyDescent="0.25">
      <c r="A67" s="189"/>
      <c r="B67" s="189"/>
      <c r="C67" s="189"/>
      <c r="D67" s="189"/>
      <c r="E67" s="189"/>
    </row>
    <row r="68" spans="1:10" ht="39" customHeight="1" x14ac:dyDescent="0.25">
      <c r="A68" s="397"/>
      <c r="B68" s="397"/>
      <c r="C68" s="397"/>
      <c r="D68" s="397"/>
      <c r="E68" s="397"/>
    </row>
    <row r="70" spans="1:10" s="50" customFormat="1" ht="54" customHeight="1" x14ac:dyDescent="0.25">
      <c r="A70" s="397"/>
      <c r="B70" s="398"/>
      <c r="C70" s="398"/>
      <c r="D70" s="398"/>
      <c r="E70" s="398"/>
      <c r="G70" s="107"/>
      <c r="H70" s="107"/>
      <c r="I70" s="107"/>
      <c r="J70" s="114"/>
    </row>
  </sheetData>
  <customSheetViews>
    <customSheetView guid="{839003FA-3055-4E28-826D-0A2EF77DACBD}" scale="70" showPageBreaks="1" fitToPage="1" printArea="1" view="pageBreakPreview">
      <selection activeCell="C40" sqref="C40"/>
      <pageMargins left="0.75" right="0.75" top="0.98425196850393704" bottom="0.98425196850393704" header="0" footer="0"/>
      <printOptions horizontalCentered="1"/>
      <pageSetup paperSize="9" scale="49" orientation="portrait" r:id="rId1"/>
      <headerFooter alignWithMargins="0"/>
    </customSheetView>
  </customSheetViews>
  <mergeCells count="36">
    <mergeCell ref="C59:D59"/>
    <mergeCell ref="C60:D60"/>
    <mergeCell ref="D51:D54"/>
    <mergeCell ref="J5:J6"/>
    <mergeCell ref="G5:G6"/>
    <mergeCell ref="H5:H6"/>
    <mergeCell ref="I5:I6"/>
    <mergeCell ref="C11:C13"/>
    <mergeCell ref="A70:E70"/>
    <mergeCell ref="B30:B33"/>
    <mergeCell ref="A7:A33"/>
    <mergeCell ref="A66:E66"/>
    <mergeCell ref="C43:D43"/>
    <mergeCell ref="A68:E68"/>
    <mergeCell ref="B7:B29"/>
    <mergeCell ref="C18:C20"/>
    <mergeCell ref="E51:E54"/>
    <mergeCell ref="A46:A61"/>
    <mergeCell ref="C61:D61"/>
    <mergeCell ref="C27:C29"/>
    <mergeCell ref="C30:C33"/>
    <mergeCell ref="C21:C23"/>
    <mergeCell ref="C7:C9"/>
    <mergeCell ref="B46:B61"/>
    <mergeCell ref="A35:A41"/>
    <mergeCell ref="B35:B41"/>
    <mergeCell ref="A1:E1"/>
    <mergeCell ref="A5:B5"/>
    <mergeCell ref="D5:D6"/>
    <mergeCell ref="E5:E6"/>
    <mergeCell ref="A6:B6"/>
    <mergeCell ref="C40:C41"/>
    <mergeCell ref="C24:C26"/>
    <mergeCell ref="C37:C38"/>
    <mergeCell ref="C14:C17"/>
    <mergeCell ref="C35:C36"/>
  </mergeCells>
  <phoneticPr fontId="2" type="noConversion"/>
  <printOptions horizontalCentered="1"/>
  <pageMargins left="0.75" right="0.75" top="0.98425196850393704" bottom="0.98425196850393704" header="0" footer="0"/>
  <pageSetup paperSize="9" scale="54"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27"/>
  <sheetViews>
    <sheetView topLeftCell="A4" zoomScale="80" zoomScaleNormal="80" workbookViewId="0">
      <selection activeCell="E11" sqref="E11"/>
    </sheetView>
  </sheetViews>
  <sheetFormatPr defaultRowHeight="12.75" x14ac:dyDescent="0.2"/>
  <cols>
    <col min="1" max="1" width="10.85546875" bestFit="1" customWidth="1"/>
    <col min="2" max="2" width="121.7109375" bestFit="1" customWidth="1"/>
  </cols>
  <sheetData>
    <row r="1" spans="1:14" ht="27.6" customHeight="1" x14ac:dyDescent="0.2">
      <c r="A1" s="3" t="s">
        <v>168</v>
      </c>
      <c r="B1" s="4" t="s">
        <v>215</v>
      </c>
    </row>
    <row r="2" spans="1:14" ht="25.15" customHeight="1" x14ac:dyDescent="0.25">
      <c r="A2" s="5" t="s">
        <v>0</v>
      </c>
      <c r="B2" s="6" t="s">
        <v>677</v>
      </c>
    </row>
    <row r="3" spans="1:14" ht="25.15" customHeight="1" x14ac:dyDescent="0.25">
      <c r="A3" s="5" t="s">
        <v>1</v>
      </c>
      <c r="B3" s="6" t="s">
        <v>677</v>
      </c>
      <c r="E3" s="144"/>
      <c r="F3" s="134"/>
      <c r="G3" s="134"/>
      <c r="H3" s="134"/>
      <c r="I3" s="134"/>
      <c r="J3" s="134"/>
      <c r="K3" s="134"/>
      <c r="L3" s="134"/>
      <c r="M3" s="134"/>
      <c r="N3" s="134"/>
    </row>
    <row r="4" spans="1:14" ht="25.15" customHeight="1" x14ac:dyDescent="0.25">
      <c r="A4" s="5" t="s">
        <v>2</v>
      </c>
      <c r="B4" s="6" t="s">
        <v>683</v>
      </c>
      <c r="E4" s="134"/>
      <c r="F4" s="134"/>
      <c r="G4" s="134"/>
      <c r="H4" s="134"/>
      <c r="I4" s="134"/>
      <c r="J4" s="134"/>
      <c r="K4" s="134"/>
      <c r="L4" s="134"/>
    </row>
    <row r="5" spans="1:14" ht="29.25" x14ac:dyDescent="0.25">
      <c r="A5" s="5" t="s">
        <v>3</v>
      </c>
      <c r="B5" s="149" t="s">
        <v>701</v>
      </c>
      <c r="G5" s="135"/>
    </row>
    <row r="6" spans="1:14" ht="22.5" customHeight="1" x14ac:dyDescent="0.25">
      <c r="A6" s="5" t="s">
        <v>4</v>
      </c>
      <c r="B6" s="150" t="s">
        <v>685</v>
      </c>
      <c r="G6" s="135"/>
    </row>
    <row r="7" spans="1:14" ht="25.15" customHeight="1" x14ac:dyDescent="0.25">
      <c r="A7" s="5" t="s">
        <v>5</v>
      </c>
      <c r="B7" s="6" t="s">
        <v>677</v>
      </c>
    </row>
    <row r="8" spans="1:14" ht="25.15" customHeight="1" x14ac:dyDescent="0.25">
      <c r="A8" s="5" t="s">
        <v>6</v>
      </c>
      <c r="B8" s="6" t="s">
        <v>677</v>
      </c>
    </row>
    <row r="9" spans="1:14" ht="25.15" customHeight="1" x14ac:dyDescent="0.25">
      <c r="A9" s="5" t="s">
        <v>7</v>
      </c>
      <c r="B9" s="6" t="s">
        <v>677</v>
      </c>
    </row>
    <row r="10" spans="1:14" ht="25.15" customHeight="1" x14ac:dyDescent="0.25">
      <c r="A10" s="5" t="s">
        <v>8</v>
      </c>
      <c r="B10" s="6" t="s">
        <v>694</v>
      </c>
    </row>
    <row r="11" spans="1:14" ht="25.15" customHeight="1" x14ac:dyDescent="0.25">
      <c r="A11" s="5" t="s">
        <v>9</v>
      </c>
      <c r="B11" s="352" t="s">
        <v>700</v>
      </c>
    </row>
    <row r="12" spans="1:14" ht="25.15" customHeight="1" x14ac:dyDescent="0.25">
      <c r="A12" s="5" t="s">
        <v>10</v>
      </c>
      <c r="B12" s="6" t="s">
        <v>677</v>
      </c>
    </row>
    <row r="13" spans="1:14" ht="25.15" customHeight="1" x14ac:dyDescent="0.25">
      <c r="A13" s="5" t="s">
        <v>11</v>
      </c>
      <c r="B13" s="6" t="s">
        <v>677</v>
      </c>
    </row>
    <row r="14" spans="1:14" ht="25.15" customHeight="1" x14ac:dyDescent="0.25">
      <c r="A14" s="5" t="s">
        <v>12</v>
      </c>
      <c r="B14" s="6" t="s">
        <v>677</v>
      </c>
    </row>
    <row r="15" spans="1:14" ht="25.15" customHeight="1" x14ac:dyDescent="0.25">
      <c r="A15" s="5" t="s">
        <v>13</v>
      </c>
      <c r="B15" s="6" t="s">
        <v>677</v>
      </c>
    </row>
    <row r="16" spans="1:14" ht="25.15" customHeight="1" x14ac:dyDescent="0.25">
      <c r="A16" s="5" t="s">
        <v>14</v>
      </c>
      <c r="B16" s="6" t="s">
        <v>677</v>
      </c>
    </row>
    <row r="17" spans="1:16" ht="25.15" customHeight="1" x14ac:dyDescent="0.25">
      <c r="A17" s="5" t="s">
        <v>15</v>
      </c>
      <c r="B17" s="6" t="s">
        <v>677</v>
      </c>
    </row>
    <row r="18" spans="1:16" ht="25.15" customHeight="1" x14ac:dyDescent="0.25">
      <c r="A18" s="5" t="s">
        <v>16</v>
      </c>
      <c r="B18" s="6" t="s">
        <v>677</v>
      </c>
    </row>
    <row r="19" spans="1:16" ht="25.15" customHeight="1" x14ac:dyDescent="0.25">
      <c r="A19" s="5" t="s">
        <v>17</v>
      </c>
      <c r="B19" s="6" t="s">
        <v>677</v>
      </c>
    </row>
    <row r="20" spans="1:16" ht="25.15" customHeight="1" x14ac:dyDescent="0.25">
      <c r="A20" s="5" t="s">
        <v>18</v>
      </c>
      <c r="B20" s="6" t="s">
        <v>677</v>
      </c>
    </row>
    <row r="21" spans="1:16" ht="25.15" customHeight="1" x14ac:dyDescent="0.25">
      <c r="A21" s="5" t="s">
        <v>19</v>
      </c>
      <c r="B21" s="6" t="s">
        <v>686</v>
      </c>
    </row>
    <row r="22" spans="1:16" ht="25.15" customHeight="1" x14ac:dyDescent="0.25">
      <c r="A22" s="5" t="s">
        <v>20</v>
      </c>
      <c r="B22" s="373" t="s">
        <v>702</v>
      </c>
    </row>
    <row r="23" spans="1:16" ht="25.15" customHeight="1" x14ac:dyDescent="0.25">
      <c r="A23" s="5" t="s">
        <v>21</v>
      </c>
      <c r="B23" s="6" t="s">
        <v>679</v>
      </c>
    </row>
    <row r="24" spans="1:16" ht="25.15" customHeight="1" x14ac:dyDescent="0.25">
      <c r="A24" s="5" t="s">
        <v>22</v>
      </c>
      <c r="B24" s="6" t="s">
        <v>677</v>
      </c>
    </row>
    <row r="25" spans="1:16" ht="25.15" customHeight="1" x14ac:dyDescent="0.25">
      <c r="A25" s="5" t="s">
        <v>23</v>
      </c>
      <c r="B25" s="6" t="s">
        <v>677</v>
      </c>
    </row>
    <row r="26" spans="1:16" ht="25.15" customHeight="1" x14ac:dyDescent="0.25">
      <c r="A26" s="5" t="s">
        <v>24</v>
      </c>
      <c r="B26" s="6" t="s">
        <v>677</v>
      </c>
    </row>
    <row r="27" spans="1:16" ht="25.15" customHeight="1" x14ac:dyDescent="0.25">
      <c r="A27" s="5" t="s">
        <v>25</v>
      </c>
      <c r="B27" s="6" t="s">
        <v>677</v>
      </c>
      <c r="P27" s="145"/>
    </row>
  </sheetData>
  <customSheetViews>
    <customSheetView guid="{839003FA-3055-4E28-826D-0A2EF77DACBD}" scale="90">
      <selection activeCell="B2" sqref="B2:B27"/>
      <pageMargins left="0.7" right="0.7" top="0.75" bottom="0.75" header="0.3" footer="0.3"/>
    </customSheetView>
  </customSheetView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41"/>
  <sheetViews>
    <sheetView zoomScale="80" zoomScaleNormal="80" workbookViewId="0">
      <selection activeCell="L47" sqref="L47"/>
    </sheetView>
  </sheetViews>
  <sheetFormatPr defaultColWidth="9.140625" defaultRowHeight="12.75" x14ac:dyDescent="0.2"/>
  <cols>
    <col min="1" max="1" width="4" style="7" customWidth="1"/>
    <col min="2" max="2" width="5.85546875" style="7" customWidth="1"/>
    <col min="3" max="3" width="12.5703125" style="7" customWidth="1"/>
    <col min="4" max="5" width="11.7109375" style="7" bestFit="1" customWidth="1"/>
    <col min="6" max="6" width="1.5703125" style="7" customWidth="1"/>
    <col min="7" max="8" width="11.7109375" style="7" customWidth="1"/>
    <col min="9" max="9" width="14.5703125" style="7" bestFit="1" customWidth="1"/>
    <col min="10" max="10" width="13.85546875" style="7" customWidth="1"/>
    <col min="11" max="11" width="1.5703125" style="7" customWidth="1"/>
    <col min="12" max="12" width="99" style="7" customWidth="1"/>
    <col min="13" max="16384" width="9.140625" style="7"/>
  </cols>
  <sheetData>
    <row r="1" spans="1:12" ht="15.6" customHeight="1" x14ac:dyDescent="0.2">
      <c r="A1" s="528" t="s">
        <v>659</v>
      </c>
      <c r="B1" s="529"/>
      <c r="C1" s="529"/>
      <c r="D1" s="529"/>
      <c r="E1" s="530"/>
      <c r="G1" s="528" t="s">
        <v>520</v>
      </c>
      <c r="H1" s="529"/>
      <c r="I1" s="529"/>
      <c r="J1" s="530"/>
    </row>
    <row r="2" spans="1:12" ht="15.6" customHeight="1" x14ac:dyDescent="0.2">
      <c r="A2" s="531"/>
      <c r="B2" s="532"/>
      <c r="C2" s="532"/>
      <c r="D2" s="532"/>
      <c r="E2" s="533"/>
      <c r="G2" s="531"/>
      <c r="H2" s="532"/>
      <c r="I2" s="532"/>
      <c r="J2" s="533"/>
    </row>
    <row r="3" spans="1:12" ht="22.15" customHeight="1" x14ac:dyDescent="0.2">
      <c r="A3" s="8"/>
      <c r="B3" s="9"/>
      <c r="D3" s="10"/>
      <c r="E3" s="10"/>
    </row>
    <row r="4" spans="1:12" s="14" customFormat="1" ht="38.25" customHeight="1" x14ac:dyDescent="0.2">
      <c r="A4" s="11">
        <v>1</v>
      </c>
      <c r="B4" s="12">
        <v>2</v>
      </c>
      <c r="C4" s="13">
        <v>3</v>
      </c>
      <c r="D4" s="12">
        <v>4</v>
      </c>
      <c r="E4" s="12">
        <v>5</v>
      </c>
      <c r="G4" s="15">
        <v>4</v>
      </c>
      <c r="H4" s="16">
        <v>5</v>
      </c>
      <c r="I4" s="17" t="s">
        <v>521</v>
      </c>
      <c r="J4" s="12" t="s">
        <v>521</v>
      </c>
      <c r="L4" s="18" t="s">
        <v>216</v>
      </c>
    </row>
    <row r="5" spans="1:12" ht="18" customHeight="1" x14ac:dyDescent="0.2">
      <c r="A5" s="19" t="s">
        <v>217</v>
      </c>
      <c r="B5" s="20" t="s">
        <v>218</v>
      </c>
      <c r="C5" s="21" t="s">
        <v>219</v>
      </c>
      <c r="D5" s="22" t="s">
        <v>220</v>
      </c>
      <c r="E5" s="22" t="s">
        <v>221</v>
      </c>
      <c r="F5" s="23"/>
      <c r="G5" s="22" t="s">
        <v>220</v>
      </c>
      <c r="H5" s="22" t="s">
        <v>221</v>
      </c>
      <c r="I5" s="22" t="s">
        <v>220</v>
      </c>
      <c r="J5" s="22" t="s">
        <v>221</v>
      </c>
      <c r="K5" s="24"/>
      <c r="L5" s="25"/>
    </row>
    <row r="6" spans="1:12" s="23" customFormat="1" ht="8.25" customHeight="1" x14ac:dyDescent="0.2">
      <c r="A6" s="26"/>
      <c r="B6" s="27"/>
      <c r="C6" s="28"/>
      <c r="D6" s="27"/>
      <c r="E6" s="29"/>
      <c r="G6" s="27"/>
      <c r="H6" s="29"/>
      <c r="I6" s="27"/>
      <c r="J6" s="29"/>
    </row>
    <row r="7" spans="1:12" ht="24" customHeight="1" x14ac:dyDescent="0.2">
      <c r="A7" s="30">
        <v>1</v>
      </c>
      <c r="B7" s="31">
        <v>1</v>
      </c>
      <c r="C7" s="32" t="s">
        <v>222</v>
      </c>
      <c r="D7" s="33">
        <v>2748</v>
      </c>
      <c r="E7" s="33">
        <v>3827</v>
      </c>
      <c r="G7" s="33">
        <v>2664</v>
      </c>
      <c r="H7" s="33">
        <v>3665</v>
      </c>
      <c r="I7" s="353">
        <f>D7/G7*100</f>
        <v>103.15315315315314</v>
      </c>
      <c r="J7" s="353">
        <f>E7/H7*100</f>
        <v>104.42019099590722</v>
      </c>
      <c r="L7" s="37" t="s">
        <v>685</v>
      </c>
    </row>
    <row r="8" spans="1:12" ht="24" customHeight="1" x14ac:dyDescent="0.2">
      <c r="A8" s="30">
        <v>1</v>
      </c>
      <c r="B8" s="31">
        <v>1</v>
      </c>
      <c r="C8" s="34" t="s">
        <v>223</v>
      </c>
      <c r="D8" s="33">
        <v>2519.61</v>
      </c>
      <c r="E8" s="162">
        <v>2542.6799999999998</v>
      </c>
      <c r="F8" s="144"/>
      <c r="G8" s="33">
        <v>2519.61</v>
      </c>
      <c r="H8" s="162">
        <v>2542.6799999999998</v>
      </c>
      <c r="I8" s="354">
        <f t="shared" ref="I8:J23" si="0">D8/G8*100</f>
        <v>100</v>
      </c>
      <c r="J8" s="354">
        <f t="shared" si="0"/>
        <v>100</v>
      </c>
      <c r="L8" s="30" t="s">
        <v>677</v>
      </c>
    </row>
    <row r="9" spans="1:12" ht="24" customHeight="1" x14ac:dyDescent="0.2">
      <c r="A9" s="30">
        <v>1</v>
      </c>
      <c r="B9" s="31">
        <v>1</v>
      </c>
      <c r="C9" s="32" t="s">
        <v>224</v>
      </c>
      <c r="D9" s="33">
        <v>1826</v>
      </c>
      <c r="E9" s="33">
        <v>4036</v>
      </c>
      <c r="G9" s="33">
        <v>1825.79</v>
      </c>
      <c r="H9" s="33">
        <v>4036.14</v>
      </c>
      <c r="I9" s="353">
        <f t="shared" si="0"/>
        <v>100.01150187042323</v>
      </c>
      <c r="J9" s="353">
        <f t="shared" si="0"/>
        <v>99.996531339348977</v>
      </c>
      <c r="L9" s="30" t="s">
        <v>677</v>
      </c>
    </row>
    <row r="10" spans="1:12" ht="24" customHeight="1" x14ac:dyDescent="0.2">
      <c r="A10" s="30">
        <v>1</v>
      </c>
      <c r="B10" s="31">
        <v>1</v>
      </c>
      <c r="C10" s="32" t="s">
        <v>226</v>
      </c>
      <c r="D10" s="162">
        <v>2108</v>
      </c>
      <c r="E10" s="33">
        <v>2550</v>
      </c>
      <c r="G10" s="162">
        <v>2108</v>
      </c>
      <c r="H10" s="33">
        <v>2550</v>
      </c>
      <c r="I10" s="353">
        <f t="shared" si="0"/>
        <v>100</v>
      </c>
      <c r="J10" s="353">
        <f t="shared" si="0"/>
        <v>100</v>
      </c>
      <c r="L10" s="30" t="s">
        <v>677</v>
      </c>
    </row>
    <row r="11" spans="1:12" ht="24" customHeight="1" x14ac:dyDescent="0.2">
      <c r="A11" s="25"/>
      <c r="B11" s="35" t="s">
        <v>227</v>
      </c>
      <c r="C11" s="21"/>
      <c r="D11" s="36">
        <f>SUM(D7:D10)/4</f>
        <v>2300.4025000000001</v>
      </c>
      <c r="E11" s="36">
        <f>SUM(E7:E10)/4</f>
        <v>3238.92</v>
      </c>
      <c r="G11" s="36">
        <f>SUM(G7:G10)/4</f>
        <v>2279.3500000000004</v>
      </c>
      <c r="H11" s="36">
        <f>SUM(H7:H10)/4</f>
        <v>3198.4549999999999</v>
      </c>
      <c r="I11" s="355">
        <f t="shared" si="0"/>
        <v>100.92361857547107</v>
      </c>
      <c r="J11" s="355">
        <f t="shared" si="0"/>
        <v>101.26514207640878</v>
      </c>
      <c r="L11" s="25"/>
    </row>
    <row r="12" spans="1:12" ht="24" customHeight="1" x14ac:dyDescent="0.2">
      <c r="A12" s="30">
        <v>2</v>
      </c>
      <c r="B12" s="31">
        <v>1.75</v>
      </c>
      <c r="C12" s="32" t="s">
        <v>228</v>
      </c>
      <c r="D12" s="33">
        <v>2819</v>
      </c>
      <c r="E12" s="162">
        <v>2798</v>
      </c>
      <c r="G12" s="33">
        <v>2827.66</v>
      </c>
      <c r="H12" s="162">
        <v>2797.67</v>
      </c>
      <c r="I12" s="353">
        <f t="shared" si="0"/>
        <v>99.693739699963942</v>
      </c>
      <c r="J12" s="353">
        <f t="shared" si="0"/>
        <v>100.01179552985163</v>
      </c>
      <c r="L12" s="30" t="s">
        <v>677</v>
      </c>
    </row>
    <row r="13" spans="1:12" ht="24" customHeight="1" x14ac:dyDescent="0.2">
      <c r="A13" s="30">
        <v>2</v>
      </c>
      <c r="B13" s="31">
        <v>1.75</v>
      </c>
      <c r="C13" s="32" t="s">
        <v>229</v>
      </c>
      <c r="D13" s="33">
        <v>1778</v>
      </c>
      <c r="E13" s="33">
        <v>2900</v>
      </c>
      <c r="G13" s="33">
        <v>1777.5</v>
      </c>
      <c r="H13" s="33">
        <v>2900</v>
      </c>
      <c r="I13" s="353">
        <f t="shared" si="0"/>
        <v>100.02812939521802</v>
      </c>
      <c r="J13" s="353">
        <f t="shared" si="0"/>
        <v>100</v>
      </c>
      <c r="L13" s="30" t="s">
        <v>677</v>
      </c>
    </row>
    <row r="14" spans="1:12" ht="24" customHeight="1" x14ac:dyDescent="0.2">
      <c r="A14" s="30">
        <v>2</v>
      </c>
      <c r="B14" s="31">
        <v>1.75</v>
      </c>
      <c r="C14" s="32" t="s">
        <v>225</v>
      </c>
      <c r="D14" s="33">
        <v>2247.5</v>
      </c>
      <c r="E14" s="33">
        <v>2880</v>
      </c>
      <c r="G14" s="33">
        <v>2247.5</v>
      </c>
      <c r="H14" s="33">
        <v>2880</v>
      </c>
      <c r="I14" s="353">
        <f>D14/G14*100</f>
        <v>100</v>
      </c>
      <c r="J14" s="353">
        <f>E14/H14*100</f>
        <v>100</v>
      </c>
      <c r="L14" s="30" t="s">
        <v>677</v>
      </c>
    </row>
    <row r="15" spans="1:12" ht="24" customHeight="1" x14ac:dyDescent="0.2">
      <c r="A15" s="30">
        <v>2</v>
      </c>
      <c r="B15" s="31">
        <v>1.75</v>
      </c>
      <c r="C15" s="32" t="s">
        <v>230</v>
      </c>
      <c r="D15" s="33">
        <v>3281.22</v>
      </c>
      <c r="E15" s="33">
        <v>4044.23</v>
      </c>
      <c r="G15" s="33">
        <v>3281.22</v>
      </c>
      <c r="H15" s="33">
        <v>4044.23</v>
      </c>
      <c r="I15" s="354">
        <f t="shared" si="0"/>
        <v>100</v>
      </c>
      <c r="J15" s="354">
        <f t="shared" si="0"/>
        <v>100</v>
      </c>
      <c r="L15" s="30" t="s">
        <v>677</v>
      </c>
    </row>
    <row r="16" spans="1:12" ht="24" customHeight="1" x14ac:dyDescent="0.2">
      <c r="A16" s="30">
        <v>2</v>
      </c>
      <c r="B16" s="31">
        <v>1.75</v>
      </c>
      <c r="C16" s="32" t="s">
        <v>231</v>
      </c>
      <c r="D16" s="33">
        <v>4004</v>
      </c>
      <c r="E16" s="33">
        <v>2885.09</v>
      </c>
      <c r="G16" s="33">
        <v>4004</v>
      </c>
      <c r="H16" s="33">
        <v>2885.09</v>
      </c>
      <c r="I16" s="353">
        <f t="shared" si="0"/>
        <v>100</v>
      </c>
      <c r="J16" s="353">
        <f t="shared" si="0"/>
        <v>100</v>
      </c>
      <c r="L16" s="30" t="s">
        <v>679</v>
      </c>
    </row>
    <row r="17" spans="1:12" ht="24" customHeight="1" x14ac:dyDescent="0.2">
      <c r="A17" s="30">
        <v>2</v>
      </c>
      <c r="B17" s="31">
        <v>1.75</v>
      </c>
      <c r="C17" s="32" t="s">
        <v>232</v>
      </c>
      <c r="D17" s="33">
        <v>1551.25</v>
      </c>
      <c r="E17" s="33">
        <v>1992.73</v>
      </c>
      <c r="G17" s="33">
        <v>1551.25</v>
      </c>
      <c r="H17" s="33">
        <v>1992.73</v>
      </c>
      <c r="I17" s="353">
        <f t="shared" si="0"/>
        <v>100</v>
      </c>
      <c r="J17" s="353">
        <f t="shared" si="0"/>
        <v>100</v>
      </c>
      <c r="L17" s="30" t="s">
        <v>677</v>
      </c>
    </row>
    <row r="18" spans="1:12" ht="24" customHeight="1" x14ac:dyDescent="0.2">
      <c r="A18" s="30">
        <v>2</v>
      </c>
      <c r="B18" s="31">
        <v>1.75</v>
      </c>
      <c r="C18" s="32" t="s">
        <v>233</v>
      </c>
      <c r="D18" s="162">
        <v>3759.26</v>
      </c>
      <c r="E18" s="162">
        <v>4000</v>
      </c>
      <c r="G18" s="162">
        <v>3759.26</v>
      </c>
      <c r="H18" s="162">
        <v>4000</v>
      </c>
      <c r="I18" s="353">
        <f t="shared" si="0"/>
        <v>100</v>
      </c>
      <c r="J18" s="353">
        <f t="shared" si="0"/>
        <v>100</v>
      </c>
      <c r="L18" s="30" t="s">
        <v>677</v>
      </c>
    </row>
    <row r="19" spans="1:12" ht="24" customHeight="1" x14ac:dyDescent="0.2">
      <c r="A19" s="25"/>
      <c r="B19" s="35" t="s">
        <v>234</v>
      </c>
      <c r="C19" s="21"/>
      <c r="D19" s="36">
        <f>SUM(D12:D18)/7</f>
        <v>2777.1757142857141</v>
      </c>
      <c r="E19" s="36">
        <f>SUM(E12:E18)/7</f>
        <v>3071.4357142857143</v>
      </c>
      <c r="G19" s="36">
        <f>SUM(G12:G18)/7</f>
        <v>2778.3414285714284</v>
      </c>
      <c r="H19" s="36">
        <f>SUM(H12:H18)/7</f>
        <v>3071.3885714285716</v>
      </c>
      <c r="I19" s="355">
        <f t="shared" si="0"/>
        <v>99.958042799429663</v>
      </c>
      <c r="J19" s="355">
        <f t="shared" si="0"/>
        <v>100.00153490371038</v>
      </c>
      <c r="L19" s="25"/>
    </row>
    <row r="20" spans="1:12" ht="24" customHeight="1" x14ac:dyDescent="0.2">
      <c r="A20" s="30">
        <v>3</v>
      </c>
      <c r="B20" s="31">
        <v>2.5</v>
      </c>
      <c r="C20" s="32" t="s">
        <v>235</v>
      </c>
      <c r="D20" s="33">
        <v>2690</v>
      </c>
      <c r="E20" s="33">
        <v>2690</v>
      </c>
      <c r="G20" s="33">
        <v>2690</v>
      </c>
      <c r="H20" s="33">
        <v>2690</v>
      </c>
      <c r="I20" s="353">
        <f t="shared" si="0"/>
        <v>100</v>
      </c>
      <c r="J20" s="353">
        <f t="shared" si="0"/>
        <v>100</v>
      </c>
      <c r="L20" s="30" t="s">
        <v>677</v>
      </c>
    </row>
    <row r="21" spans="1:12" ht="24" customHeight="1" x14ac:dyDescent="0.2">
      <c r="A21" s="30">
        <v>3</v>
      </c>
      <c r="B21" s="31">
        <v>2.5</v>
      </c>
      <c r="C21" s="32" t="s">
        <v>236</v>
      </c>
      <c r="D21" s="162">
        <v>3835.64</v>
      </c>
      <c r="E21" s="162">
        <v>4252.1000000000004</v>
      </c>
      <c r="G21" s="162">
        <v>3835.64</v>
      </c>
      <c r="H21" s="162">
        <v>4252.1000000000004</v>
      </c>
      <c r="I21" s="353">
        <f t="shared" si="0"/>
        <v>100</v>
      </c>
      <c r="J21" s="353">
        <f t="shared" si="0"/>
        <v>100</v>
      </c>
      <c r="L21" s="30" t="s">
        <v>677</v>
      </c>
    </row>
    <row r="22" spans="1:12" ht="24" customHeight="1" x14ac:dyDescent="0.2">
      <c r="A22" s="30">
        <v>3</v>
      </c>
      <c r="B22" s="31">
        <v>2.5</v>
      </c>
      <c r="C22" s="32" t="s">
        <v>237</v>
      </c>
      <c r="D22" s="33">
        <v>3630</v>
      </c>
      <c r="E22" s="162">
        <v>4050</v>
      </c>
      <c r="F22" s="144"/>
      <c r="G22" s="33">
        <v>3215</v>
      </c>
      <c r="H22" s="162">
        <v>3890</v>
      </c>
      <c r="I22" s="354">
        <f t="shared" si="0"/>
        <v>112.90824261275272</v>
      </c>
      <c r="J22" s="354">
        <f t="shared" si="0"/>
        <v>104.11311053984575</v>
      </c>
      <c r="L22" s="37" t="s">
        <v>700</v>
      </c>
    </row>
    <row r="23" spans="1:12" ht="24" customHeight="1" x14ac:dyDescent="0.2">
      <c r="A23" s="30">
        <v>3</v>
      </c>
      <c r="B23" s="31">
        <v>2.5</v>
      </c>
      <c r="C23" s="32" t="s">
        <v>238</v>
      </c>
      <c r="D23" s="33">
        <v>2437.4499999999998</v>
      </c>
      <c r="E23" s="33">
        <v>2756.25</v>
      </c>
      <c r="G23" s="33">
        <v>2437.4499999999998</v>
      </c>
      <c r="H23" s="33">
        <v>2756.25</v>
      </c>
      <c r="I23" s="353">
        <f t="shared" si="0"/>
        <v>100</v>
      </c>
      <c r="J23" s="353">
        <f t="shared" si="0"/>
        <v>100</v>
      </c>
      <c r="L23" s="30" t="s">
        <v>677</v>
      </c>
    </row>
    <row r="24" spans="1:12" ht="24" customHeight="1" x14ac:dyDescent="0.2">
      <c r="A24" s="30">
        <v>3</v>
      </c>
      <c r="B24" s="31">
        <v>2.5</v>
      </c>
      <c r="C24" s="32" t="s">
        <v>239</v>
      </c>
      <c r="D24" s="33">
        <v>4520</v>
      </c>
      <c r="E24" s="33">
        <v>5175</v>
      </c>
      <c r="G24" s="33">
        <v>4520</v>
      </c>
      <c r="H24" s="33">
        <v>5175</v>
      </c>
      <c r="I24" s="353">
        <f t="shared" ref="I24:J38" si="1">D24/G24*100</f>
        <v>100</v>
      </c>
      <c r="J24" s="353">
        <f t="shared" si="1"/>
        <v>100</v>
      </c>
      <c r="L24" s="30" t="s">
        <v>677</v>
      </c>
    </row>
    <row r="25" spans="1:12" ht="24" customHeight="1" x14ac:dyDescent="0.2">
      <c r="A25" s="30">
        <v>3</v>
      </c>
      <c r="B25" s="31">
        <v>2.5</v>
      </c>
      <c r="C25" s="32" t="s">
        <v>240</v>
      </c>
      <c r="D25" s="162">
        <v>3010.27</v>
      </c>
      <c r="E25" s="33">
        <v>2992</v>
      </c>
      <c r="G25" s="162">
        <v>3010.27</v>
      </c>
      <c r="H25" s="33">
        <v>2992</v>
      </c>
      <c r="I25" s="354">
        <f t="shared" si="1"/>
        <v>100</v>
      </c>
      <c r="J25" s="353">
        <f t="shared" si="1"/>
        <v>100</v>
      </c>
      <c r="L25" s="372" t="s">
        <v>702</v>
      </c>
    </row>
    <row r="26" spans="1:12" ht="24" customHeight="1" x14ac:dyDescent="0.2">
      <c r="A26" s="25"/>
      <c r="B26" s="35" t="s">
        <v>241</v>
      </c>
      <c r="C26" s="21"/>
      <c r="D26" s="36">
        <f>SUM(D20:D25)/6</f>
        <v>3353.8933333333334</v>
      </c>
      <c r="E26" s="36">
        <f>SUM(E20:E25)/6</f>
        <v>3652.5583333333329</v>
      </c>
      <c r="G26" s="36">
        <f>SUM(G20:G25)/6</f>
        <v>3284.7266666666669</v>
      </c>
      <c r="H26" s="36">
        <f>SUM(H20:H25)/6</f>
        <v>3625.8916666666664</v>
      </c>
      <c r="I26" s="355">
        <f t="shared" si="1"/>
        <v>102.10570539608572</v>
      </c>
      <c r="J26" s="355">
        <f t="shared" si="1"/>
        <v>100.73545127980015</v>
      </c>
      <c r="L26" s="25"/>
    </row>
    <row r="27" spans="1:12" ht="24" customHeight="1" x14ac:dyDescent="0.2">
      <c r="A27" s="30">
        <v>4</v>
      </c>
      <c r="B27" s="31">
        <v>3</v>
      </c>
      <c r="C27" s="32" t="s">
        <v>242</v>
      </c>
      <c r="D27" s="33">
        <v>5677</v>
      </c>
      <c r="E27" s="162">
        <v>7684</v>
      </c>
      <c r="G27" s="33">
        <v>5635.74</v>
      </c>
      <c r="H27" s="162">
        <v>7062</v>
      </c>
      <c r="I27" s="353">
        <f t="shared" si="1"/>
        <v>100.73211326285457</v>
      </c>
      <c r="J27" s="354">
        <f>E27/H27*100</f>
        <v>108.80770320022657</v>
      </c>
      <c r="L27" s="163" t="s">
        <v>680</v>
      </c>
    </row>
    <row r="28" spans="1:12" ht="24" customHeight="1" x14ac:dyDescent="0.2">
      <c r="A28" s="30">
        <v>4</v>
      </c>
      <c r="B28" s="31">
        <v>3</v>
      </c>
      <c r="C28" s="32" t="s">
        <v>243</v>
      </c>
      <c r="D28" s="33">
        <v>6000</v>
      </c>
      <c r="E28" s="33">
        <v>6138</v>
      </c>
      <c r="G28" s="33">
        <v>5805</v>
      </c>
      <c r="H28" s="33">
        <v>5944.44</v>
      </c>
      <c r="I28" s="353">
        <f t="shared" si="1"/>
        <v>103.35917312661498</v>
      </c>
      <c r="J28" s="353">
        <f t="shared" si="1"/>
        <v>103.25615196721643</v>
      </c>
      <c r="L28" s="30" t="s">
        <v>694</v>
      </c>
    </row>
    <row r="29" spans="1:12" ht="24" customHeight="1" x14ac:dyDescent="0.2">
      <c r="A29" s="25"/>
      <c r="B29" s="35" t="s">
        <v>244</v>
      </c>
      <c r="C29" s="21"/>
      <c r="D29" s="36">
        <f>SUM(D27:D28)/2</f>
        <v>5838.5</v>
      </c>
      <c r="E29" s="36">
        <f>SUM(E27:E28)/2</f>
        <v>6911</v>
      </c>
      <c r="G29" s="36">
        <f>SUM(G27:G28)/2</f>
        <v>5720.37</v>
      </c>
      <c r="H29" s="36">
        <f>SUM(H27:H28)/2</f>
        <v>6503.2199999999993</v>
      </c>
      <c r="I29" s="355">
        <f t="shared" si="1"/>
        <v>102.0650762101053</v>
      </c>
      <c r="J29" s="355">
        <f t="shared" si="1"/>
        <v>106.27043218590175</v>
      </c>
      <c r="L29" s="25"/>
    </row>
    <row r="30" spans="1:12" ht="24" customHeight="1" x14ac:dyDescent="0.2">
      <c r="A30" s="30">
        <v>5</v>
      </c>
      <c r="B30" s="31">
        <v>3.5</v>
      </c>
      <c r="C30" s="32" t="s">
        <v>245</v>
      </c>
      <c r="D30" s="33">
        <v>3830</v>
      </c>
      <c r="E30" s="33">
        <v>7240</v>
      </c>
      <c r="G30" s="33">
        <v>3830</v>
      </c>
      <c r="H30" s="33">
        <v>7240</v>
      </c>
      <c r="I30" s="353">
        <f t="shared" si="1"/>
        <v>100</v>
      </c>
      <c r="J30" s="353">
        <f t="shared" si="1"/>
        <v>100</v>
      </c>
      <c r="L30" s="30" t="s">
        <v>677</v>
      </c>
    </row>
    <row r="31" spans="1:12" ht="24" customHeight="1" x14ac:dyDescent="0.2">
      <c r="A31" s="30">
        <v>5</v>
      </c>
      <c r="B31" s="31">
        <v>3.5</v>
      </c>
      <c r="C31" s="32" t="s">
        <v>246</v>
      </c>
      <c r="D31" s="33">
        <v>2027</v>
      </c>
      <c r="E31" s="162">
        <v>2589</v>
      </c>
      <c r="G31" s="33">
        <v>2027</v>
      </c>
      <c r="H31" s="162">
        <v>2589</v>
      </c>
      <c r="I31" s="353">
        <f t="shared" si="1"/>
        <v>100</v>
      </c>
      <c r="J31" s="353">
        <f t="shared" si="1"/>
        <v>100</v>
      </c>
      <c r="L31" s="30" t="s">
        <v>677</v>
      </c>
    </row>
    <row r="32" spans="1:12" ht="24" customHeight="1" x14ac:dyDescent="0.2">
      <c r="A32" s="25"/>
      <c r="B32" s="35" t="s">
        <v>247</v>
      </c>
      <c r="C32" s="21"/>
      <c r="D32" s="36">
        <f>SUM(D30:D31)/2</f>
        <v>2928.5</v>
      </c>
      <c r="E32" s="36">
        <f>SUM(E30:E31)/2</f>
        <v>4914.5</v>
      </c>
      <c r="G32" s="36">
        <f>SUM(G30:G31)/2</f>
        <v>2928.5</v>
      </c>
      <c r="H32" s="36">
        <f>SUM(H30:H31)/2</f>
        <v>4914.5</v>
      </c>
      <c r="I32" s="355">
        <f t="shared" si="1"/>
        <v>100</v>
      </c>
      <c r="J32" s="355">
        <f t="shared" si="1"/>
        <v>100</v>
      </c>
      <c r="L32" s="25"/>
    </row>
    <row r="33" spans="1:12" ht="24" customHeight="1" x14ac:dyDescent="0.2">
      <c r="A33" s="30">
        <v>6</v>
      </c>
      <c r="B33" s="31">
        <v>4.5</v>
      </c>
      <c r="C33" s="32" t="s">
        <v>248</v>
      </c>
      <c r="D33" s="33">
        <v>3800</v>
      </c>
      <c r="E33" s="33">
        <v>3800</v>
      </c>
      <c r="G33" s="33">
        <v>3800</v>
      </c>
      <c r="H33" s="33">
        <v>3800</v>
      </c>
      <c r="I33" s="353">
        <f t="shared" si="1"/>
        <v>100</v>
      </c>
      <c r="J33" s="353">
        <f t="shared" si="1"/>
        <v>100</v>
      </c>
      <c r="L33" s="30" t="s">
        <v>677</v>
      </c>
    </row>
    <row r="34" spans="1:12" ht="24" customHeight="1" x14ac:dyDescent="0.2">
      <c r="A34" s="30">
        <v>6</v>
      </c>
      <c r="B34" s="31">
        <v>4.5</v>
      </c>
      <c r="C34" s="32" t="s">
        <v>249</v>
      </c>
      <c r="D34" s="33">
        <v>2880</v>
      </c>
      <c r="E34" s="33">
        <v>3690</v>
      </c>
      <c r="G34" s="33">
        <v>2880</v>
      </c>
      <c r="H34" s="33">
        <v>3690</v>
      </c>
      <c r="I34" s="353">
        <f t="shared" si="1"/>
        <v>100</v>
      </c>
      <c r="J34" s="353">
        <f t="shared" si="1"/>
        <v>100</v>
      </c>
      <c r="L34" s="30" t="s">
        <v>677</v>
      </c>
    </row>
    <row r="35" spans="1:12" ht="24" customHeight="1" x14ac:dyDescent="0.2">
      <c r="A35" s="30">
        <v>6</v>
      </c>
      <c r="B35" s="31">
        <v>4.5</v>
      </c>
      <c r="C35" s="32" t="s">
        <v>250</v>
      </c>
      <c r="D35" s="33">
        <v>3415.12</v>
      </c>
      <c r="E35" s="33">
        <v>2600</v>
      </c>
      <c r="G35" s="33">
        <v>3415.12</v>
      </c>
      <c r="H35" s="33">
        <v>2600</v>
      </c>
      <c r="I35" s="353">
        <f t="shared" si="1"/>
        <v>100</v>
      </c>
      <c r="J35" s="353">
        <f t="shared" si="1"/>
        <v>100</v>
      </c>
      <c r="L35" s="30" t="s">
        <v>683</v>
      </c>
    </row>
    <row r="36" spans="1:12" ht="24" customHeight="1" x14ac:dyDescent="0.2">
      <c r="A36" s="30">
        <v>6</v>
      </c>
      <c r="B36" s="31">
        <v>4.5</v>
      </c>
      <c r="C36" s="32" t="s">
        <v>251</v>
      </c>
      <c r="D36" s="38" t="s">
        <v>79</v>
      </c>
      <c r="E36" s="162">
        <v>3459</v>
      </c>
      <c r="G36" s="38" t="s">
        <v>79</v>
      </c>
      <c r="H36" s="162">
        <v>3471.88</v>
      </c>
      <c r="I36" s="353" t="str">
        <f>IFERROR(D36/G36*100,"-")</f>
        <v>-</v>
      </c>
      <c r="J36" s="354">
        <f>IFERROR(E36/H36*100,"-")</f>
        <v>99.629019436155616</v>
      </c>
      <c r="L36" s="37" t="s">
        <v>686</v>
      </c>
    </row>
    <row r="37" spans="1:12" ht="24" customHeight="1" x14ac:dyDescent="0.2">
      <c r="A37" s="30">
        <v>6</v>
      </c>
      <c r="B37" s="31">
        <v>4.5</v>
      </c>
      <c r="C37" s="32" t="s">
        <v>252</v>
      </c>
      <c r="D37" s="38" t="s">
        <v>649</v>
      </c>
      <c r="E37" s="38">
        <v>10411.790000000001</v>
      </c>
      <c r="G37" s="38" t="s">
        <v>649</v>
      </c>
      <c r="H37" s="38">
        <v>10411.790000000001</v>
      </c>
      <c r="I37" s="353" t="str">
        <f>IFERROR(D37/G37*100,"-")</f>
        <v>-</v>
      </c>
      <c r="J37" s="353">
        <f>E37/H37*100</f>
        <v>100</v>
      </c>
      <c r="L37" s="30" t="s">
        <v>677</v>
      </c>
    </row>
    <row r="38" spans="1:12" ht="24" customHeight="1" x14ac:dyDescent="0.2">
      <c r="A38" s="39"/>
      <c r="B38" s="40" t="s">
        <v>253</v>
      </c>
      <c r="C38" s="41"/>
      <c r="D38" s="42">
        <f>SUM(D33:D35)/3</f>
        <v>3365.0399999999995</v>
      </c>
      <c r="E38" s="42">
        <f>SUM(E33:E37)/5</f>
        <v>4792.1580000000004</v>
      </c>
      <c r="G38" s="42">
        <f>SUM(G33:G35)/3</f>
        <v>3365.0399999999995</v>
      </c>
      <c r="H38" s="42">
        <f>SUM(H33:H37)/5</f>
        <v>4794.7340000000004</v>
      </c>
      <c r="I38" s="355">
        <f>D38/G38*100</f>
        <v>100</v>
      </c>
      <c r="J38" s="355">
        <f t="shared" si="1"/>
        <v>99.94627439186408</v>
      </c>
      <c r="L38" s="25"/>
    </row>
    <row r="39" spans="1:12" s="23" customFormat="1" ht="8.25" customHeight="1" x14ac:dyDescent="0.2">
      <c r="A39" s="26"/>
      <c r="B39" s="27"/>
      <c r="C39" s="28"/>
      <c r="D39" s="27"/>
      <c r="E39" s="29"/>
      <c r="G39" s="27"/>
      <c r="H39" s="29"/>
      <c r="I39" s="356"/>
      <c r="J39" s="357"/>
    </row>
    <row r="40" spans="1:12" ht="28.9" customHeight="1" x14ac:dyDescent="0.2">
      <c r="A40" s="43"/>
      <c r="B40" s="44" t="s">
        <v>254</v>
      </c>
      <c r="C40" s="45"/>
      <c r="D40" s="46">
        <f>(D7+D8+D9+D14+D10+D12+D13+D15+D16+D17+D18+D20+D21+D22+D23+D24+D25+D27+D28+D30+D31+D33+D34+D35)/24</f>
        <v>3183.0966666666664</v>
      </c>
      <c r="E40" s="46">
        <f>(E7+E8+E9+E14+E10+E12+E13+E15+E16+E17+E18+E20+E21+E22+E23+E24+E25+E27+E28+E30+E31+E33+E34+E35+E36+E37)/26</f>
        <v>3999.3411538461537</v>
      </c>
      <c r="G40" s="46">
        <f>(G7+G8+G9+G14+G10+G12+G13+G15+G16+G17+G18+G20+G21+G22+G23+G24+G25+G27+G28+G30+G31+G33+G34+G35)/24</f>
        <v>3152.7920833333324</v>
      </c>
      <c r="H40" s="46">
        <f>(H7+H8+H9+H14+H10+H12+H13+H15+H16+H17+H18+H20+H21+H22+H23+H24+H25+H27+H28+H30+H31+H33+H34+H35+H36+H37)/26</f>
        <v>3956.0769230769229</v>
      </c>
      <c r="I40" s="355">
        <f>D40/G40*100</f>
        <v>100.96119828178756</v>
      </c>
      <c r="J40" s="355">
        <f>E40/H40*100</f>
        <v>101.09361449765697</v>
      </c>
    </row>
    <row r="41" spans="1:12" x14ac:dyDescent="0.2">
      <c r="B41" s="47"/>
      <c r="C41" s="47"/>
      <c r="D41" s="48"/>
      <c r="E41" s="48"/>
    </row>
  </sheetData>
  <mergeCells count="2">
    <mergeCell ref="A1:E2"/>
    <mergeCell ref="G1:J2"/>
  </mergeCells>
  <printOptions horizontalCentered="1"/>
  <pageMargins left="0.11811023622047245" right="0.19685039370078741"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57"/>
  <sheetViews>
    <sheetView view="pageBreakPreview" topLeftCell="A17"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6" t="s">
        <v>27</v>
      </c>
      <c r="G5" s="396" t="s">
        <v>658</v>
      </c>
      <c r="H5" s="396" t="s">
        <v>255</v>
      </c>
      <c r="I5" s="396" t="s">
        <v>256</v>
      </c>
      <c r="J5" s="396" t="s">
        <v>273</v>
      </c>
    </row>
    <row r="6" spans="1:10" ht="37.9" customHeight="1" x14ac:dyDescent="0.25">
      <c r="A6" s="392" t="s">
        <v>2</v>
      </c>
      <c r="B6" s="393"/>
      <c r="C6" s="174" t="s">
        <v>32</v>
      </c>
      <c r="D6" s="390"/>
      <c r="E6" s="396"/>
      <c r="G6" s="396"/>
      <c r="H6" s="396"/>
      <c r="I6" s="396"/>
      <c r="J6" s="396" t="s">
        <v>273</v>
      </c>
    </row>
    <row r="7" spans="1:10" x14ac:dyDescent="0.25">
      <c r="A7" s="384"/>
      <c r="B7" s="384" t="s">
        <v>29</v>
      </c>
      <c r="C7" s="399" t="s">
        <v>370</v>
      </c>
      <c r="D7" s="175" t="s">
        <v>33</v>
      </c>
      <c r="E7" s="51">
        <v>3415.12</v>
      </c>
      <c r="G7" s="147">
        <v>3415.12</v>
      </c>
      <c r="H7" s="105">
        <f>E7-G7</f>
        <v>0</v>
      </c>
      <c r="I7" s="106">
        <f>IFERROR(E7/G7*100,"-")</f>
        <v>100</v>
      </c>
      <c r="J7" s="118">
        <f>E7/60</f>
        <v>56.918666666666667</v>
      </c>
    </row>
    <row r="8" spans="1:10" x14ac:dyDescent="0.25">
      <c r="A8" s="385"/>
      <c r="B8" s="385"/>
      <c r="C8" s="401"/>
      <c r="D8" s="175" t="s">
        <v>34</v>
      </c>
      <c r="E8" s="51">
        <v>3415.12</v>
      </c>
      <c r="G8" s="147">
        <v>3415.12</v>
      </c>
      <c r="H8" s="105">
        <f t="shared" ref="H8:H37" si="0">E8-G8</f>
        <v>0</v>
      </c>
      <c r="I8" s="106">
        <f t="shared" ref="I8:I37" si="1">IFERROR(E8/G8*100,"-")</f>
        <v>100</v>
      </c>
      <c r="J8" s="118">
        <f t="shared" ref="J8:J32" si="2">E8/60</f>
        <v>56.918666666666667</v>
      </c>
    </row>
    <row r="9" spans="1:10" x14ac:dyDescent="0.25">
      <c r="A9" s="385"/>
      <c r="B9" s="385"/>
      <c r="C9" s="400"/>
      <c r="D9" s="175" t="s">
        <v>30</v>
      </c>
      <c r="E9" s="51">
        <v>3415.12</v>
      </c>
      <c r="G9" s="147">
        <v>3415.12</v>
      </c>
      <c r="H9" s="105">
        <f t="shared" si="0"/>
        <v>0</v>
      </c>
      <c r="I9" s="106">
        <f t="shared" si="1"/>
        <v>100</v>
      </c>
      <c r="J9" s="118">
        <f t="shared" si="2"/>
        <v>56.918666666666667</v>
      </c>
    </row>
    <row r="10" spans="1:10" x14ac:dyDescent="0.25">
      <c r="A10" s="385"/>
      <c r="B10" s="385"/>
      <c r="C10" s="399" t="s">
        <v>372</v>
      </c>
      <c r="D10" s="175" t="s">
        <v>33</v>
      </c>
      <c r="E10" s="51">
        <v>3415.12</v>
      </c>
      <c r="G10" s="147">
        <v>3415.12</v>
      </c>
      <c r="H10" s="105">
        <f t="shared" si="0"/>
        <v>0</v>
      </c>
      <c r="I10" s="106">
        <f t="shared" si="1"/>
        <v>100</v>
      </c>
      <c r="J10" s="118">
        <f t="shared" si="2"/>
        <v>56.918666666666667</v>
      </c>
    </row>
    <row r="11" spans="1:10" x14ac:dyDescent="0.25">
      <c r="A11" s="385"/>
      <c r="B11" s="385"/>
      <c r="C11" s="401"/>
      <c r="D11" s="175" t="s">
        <v>34</v>
      </c>
      <c r="E11" s="51">
        <v>3415.12</v>
      </c>
      <c r="G11" s="147">
        <v>3415.12</v>
      </c>
      <c r="H11" s="105">
        <f t="shared" si="0"/>
        <v>0</v>
      </c>
      <c r="I11" s="106">
        <f t="shared" si="1"/>
        <v>100</v>
      </c>
      <c r="J11" s="118">
        <f t="shared" si="2"/>
        <v>56.918666666666667</v>
      </c>
    </row>
    <row r="12" spans="1:10" x14ac:dyDescent="0.25">
      <c r="A12" s="385"/>
      <c r="B12" s="385"/>
      <c r="C12" s="400"/>
      <c r="D12" s="175" t="s">
        <v>30</v>
      </c>
      <c r="E12" s="51">
        <v>3415.12</v>
      </c>
      <c r="G12" s="147">
        <v>3415.12</v>
      </c>
      <c r="H12" s="105">
        <f t="shared" si="0"/>
        <v>0</v>
      </c>
      <c r="I12" s="106">
        <f t="shared" si="1"/>
        <v>100</v>
      </c>
      <c r="J12" s="118">
        <f t="shared" si="2"/>
        <v>56.918666666666667</v>
      </c>
    </row>
    <row r="13" spans="1:10" x14ac:dyDescent="0.25">
      <c r="A13" s="385"/>
      <c r="B13" s="385"/>
      <c r="C13" s="399" t="s">
        <v>371</v>
      </c>
      <c r="D13" s="175" t="s">
        <v>33</v>
      </c>
      <c r="E13" s="51">
        <v>3415.12</v>
      </c>
      <c r="G13" s="147">
        <v>3415.12</v>
      </c>
      <c r="H13" s="105">
        <f t="shared" si="0"/>
        <v>0</v>
      </c>
      <c r="I13" s="106">
        <f t="shared" si="1"/>
        <v>100</v>
      </c>
      <c r="J13" s="118">
        <f t="shared" si="2"/>
        <v>56.918666666666667</v>
      </c>
    </row>
    <row r="14" spans="1:10" x14ac:dyDescent="0.25">
      <c r="A14" s="385"/>
      <c r="B14" s="385"/>
      <c r="C14" s="401"/>
      <c r="D14" s="175" t="s">
        <v>34</v>
      </c>
      <c r="E14" s="51">
        <v>3415.12</v>
      </c>
      <c r="G14" s="147">
        <v>3415.12</v>
      </c>
      <c r="H14" s="105">
        <f t="shared" si="0"/>
        <v>0</v>
      </c>
      <c r="I14" s="106">
        <f t="shared" si="1"/>
        <v>100</v>
      </c>
      <c r="J14" s="118">
        <f t="shared" si="2"/>
        <v>56.918666666666667</v>
      </c>
    </row>
    <row r="15" spans="1:10" x14ac:dyDescent="0.25">
      <c r="A15" s="385"/>
      <c r="B15" s="385"/>
      <c r="C15" s="400"/>
      <c r="D15" s="175" t="s">
        <v>30</v>
      </c>
      <c r="E15" s="51">
        <v>3415.12</v>
      </c>
      <c r="G15" s="147">
        <v>3415.12</v>
      </c>
      <c r="H15" s="105">
        <f t="shared" si="0"/>
        <v>0</v>
      </c>
      <c r="I15" s="106">
        <f t="shared" si="1"/>
        <v>100</v>
      </c>
      <c r="J15" s="118">
        <f t="shared" si="2"/>
        <v>56.918666666666667</v>
      </c>
    </row>
    <row r="16" spans="1:10" x14ac:dyDescent="0.25">
      <c r="A16" s="385"/>
      <c r="B16" s="385"/>
      <c r="C16" s="399" t="s">
        <v>369</v>
      </c>
      <c r="D16" s="175" t="s">
        <v>33</v>
      </c>
      <c r="E16" s="51">
        <v>3415.12</v>
      </c>
      <c r="G16" s="147">
        <v>3415.12</v>
      </c>
      <c r="H16" s="105">
        <f t="shared" si="0"/>
        <v>0</v>
      </c>
      <c r="I16" s="106">
        <f t="shared" si="1"/>
        <v>100</v>
      </c>
      <c r="J16" s="118">
        <f t="shared" si="2"/>
        <v>56.918666666666667</v>
      </c>
    </row>
    <row r="17" spans="1:10" x14ac:dyDescent="0.25">
      <c r="A17" s="385"/>
      <c r="B17" s="385"/>
      <c r="C17" s="401"/>
      <c r="D17" s="175" t="s">
        <v>34</v>
      </c>
      <c r="E17" s="51">
        <v>3415.12</v>
      </c>
      <c r="G17" s="147">
        <v>3415.12</v>
      </c>
      <c r="H17" s="105">
        <f t="shared" si="0"/>
        <v>0</v>
      </c>
      <c r="I17" s="106">
        <f t="shared" si="1"/>
        <v>100</v>
      </c>
      <c r="J17" s="118">
        <f t="shared" si="2"/>
        <v>56.918666666666667</v>
      </c>
    </row>
    <row r="18" spans="1:10" x14ac:dyDescent="0.25">
      <c r="A18" s="385"/>
      <c r="B18" s="385"/>
      <c r="C18" s="400"/>
      <c r="D18" s="175" t="s">
        <v>30</v>
      </c>
      <c r="E18" s="51">
        <v>3415.12</v>
      </c>
      <c r="G18" s="147">
        <v>3415.12</v>
      </c>
      <c r="H18" s="105">
        <f t="shared" si="0"/>
        <v>0</v>
      </c>
      <c r="I18" s="106">
        <f t="shared" si="1"/>
        <v>100</v>
      </c>
      <c r="J18" s="118">
        <f t="shared" si="2"/>
        <v>56.918666666666667</v>
      </c>
    </row>
    <row r="19" spans="1:10" x14ac:dyDescent="0.25">
      <c r="A19" s="385"/>
      <c r="B19" s="385"/>
      <c r="C19" s="399" t="s">
        <v>373</v>
      </c>
      <c r="D19" s="175" t="s">
        <v>33</v>
      </c>
      <c r="E19" s="51">
        <v>3415.12</v>
      </c>
      <c r="G19" s="147">
        <v>3415.12</v>
      </c>
      <c r="H19" s="105">
        <f t="shared" si="0"/>
        <v>0</v>
      </c>
      <c r="I19" s="106">
        <f t="shared" si="1"/>
        <v>100</v>
      </c>
      <c r="J19" s="118">
        <f t="shared" si="2"/>
        <v>56.918666666666667</v>
      </c>
    </row>
    <row r="20" spans="1:10" x14ac:dyDescent="0.25">
      <c r="A20" s="385"/>
      <c r="B20" s="385"/>
      <c r="C20" s="401"/>
      <c r="D20" s="336" t="s">
        <v>34</v>
      </c>
      <c r="E20" s="51">
        <v>3415.12</v>
      </c>
      <c r="G20" s="147">
        <v>3415.12</v>
      </c>
      <c r="H20" s="105">
        <f t="shared" si="0"/>
        <v>0</v>
      </c>
      <c r="I20" s="106">
        <f t="shared" si="1"/>
        <v>100</v>
      </c>
      <c r="J20" s="118">
        <f t="shared" si="2"/>
        <v>56.918666666666667</v>
      </c>
    </row>
    <row r="21" spans="1:10" x14ac:dyDescent="0.25">
      <c r="A21" s="386"/>
      <c r="B21" s="386"/>
      <c r="C21" s="400"/>
      <c r="D21" s="175" t="s">
        <v>30</v>
      </c>
      <c r="E21" s="51">
        <v>3415.12</v>
      </c>
      <c r="G21" s="147">
        <v>3415.12</v>
      </c>
      <c r="H21" s="105">
        <f t="shared" si="0"/>
        <v>0</v>
      </c>
      <c r="I21" s="106">
        <f t="shared" si="1"/>
        <v>100</v>
      </c>
      <c r="J21" s="118">
        <f t="shared" si="2"/>
        <v>56.918666666666667</v>
      </c>
    </row>
    <row r="22" spans="1:10" ht="34.5" customHeight="1" x14ac:dyDescent="0.25">
      <c r="A22" s="176"/>
      <c r="B22" s="177"/>
      <c r="C22" s="178" t="s">
        <v>35</v>
      </c>
      <c r="D22" s="179"/>
      <c r="E22" s="52"/>
      <c r="G22" s="158"/>
      <c r="H22" s="105"/>
      <c r="I22" s="106"/>
      <c r="J22" s="118"/>
    </row>
    <row r="23" spans="1:10" x14ac:dyDescent="0.25">
      <c r="A23" s="402"/>
      <c r="B23" s="402"/>
      <c r="C23" s="399" t="s">
        <v>373</v>
      </c>
      <c r="D23" s="336" t="s">
        <v>33</v>
      </c>
      <c r="E23" s="51">
        <v>2600</v>
      </c>
      <c r="G23" s="147">
        <v>2600</v>
      </c>
      <c r="H23" s="105">
        <f>E23-G23</f>
        <v>0</v>
      </c>
      <c r="I23" s="106">
        <f>IFERROR(E23/G23*100,"-")</f>
        <v>100</v>
      </c>
      <c r="J23" s="118">
        <f>E23/60</f>
        <v>43.333333333333336</v>
      </c>
    </row>
    <row r="24" spans="1:10" x14ac:dyDescent="0.25">
      <c r="A24" s="403"/>
      <c r="B24" s="403"/>
      <c r="C24" s="400"/>
      <c r="D24" s="336" t="s">
        <v>34</v>
      </c>
      <c r="E24" s="51">
        <v>2600</v>
      </c>
      <c r="G24" s="159">
        <v>2600</v>
      </c>
      <c r="H24" s="105">
        <f>E24-G24</f>
        <v>0</v>
      </c>
      <c r="I24" s="106">
        <f>IFERROR(E24/G24*100,"-")</f>
        <v>100</v>
      </c>
      <c r="J24" s="118">
        <f>E24/60</f>
        <v>43.333333333333336</v>
      </c>
    </row>
    <row r="25" spans="1:10" x14ac:dyDescent="0.25">
      <c r="A25" s="403"/>
      <c r="B25" s="403"/>
      <c r="C25" s="399" t="s">
        <v>369</v>
      </c>
      <c r="D25" s="175" t="s">
        <v>33</v>
      </c>
      <c r="E25" s="51">
        <v>2600</v>
      </c>
      <c r="G25" s="147">
        <v>2600</v>
      </c>
      <c r="H25" s="105">
        <f t="shared" si="0"/>
        <v>0</v>
      </c>
      <c r="I25" s="106">
        <f t="shared" si="1"/>
        <v>100</v>
      </c>
      <c r="J25" s="118">
        <f t="shared" si="2"/>
        <v>43.333333333333336</v>
      </c>
    </row>
    <row r="26" spans="1:10" x14ac:dyDescent="0.25">
      <c r="A26" s="403"/>
      <c r="B26" s="403"/>
      <c r="C26" s="400"/>
      <c r="D26" s="175" t="s">
        <v>34</v>
      </c>
      <c r="E26" s="51">
        <v>2600</v>
      </c>
      <c r="G26" s="159">
        <v>2600</v>
      </c>
      <c r="H26" s="105">
        <f t="shared" si="0"/>
        <v>0</v>
      </c>
      <c r="I26" s="106">
        <f t="shared" si="1"/>
        <v>100</v>
      </c>
      <c r="J26" s="118">
        <f t="shared" si="2"/>
        <v>43.333333333333336</v>
      </c>
    </row>
    <row r="27" spans="1:10" x14ac:dyDescent="0.25">
      <c r="A27" s="403"/>
      <c r="B27" s="403"/>
      <c r="C27" s="399" t="s">
        <v>370</v>
      </c>
      <c r="D27" s="175" t="s">
        <v>33</v>
      </c>
      <c r="E27" s="51">
        <v>2600</v>
      </c>
      <c r="G27" s="159">
        <v>2600</v>
      </c>
      <c r="H27" s="105">
        <f t="shared" si="0"/>
        <v>0</v>
      </c>
      <c r="I27" s="106">
        <f t="shared" si="1"/>
        <v>100</v>
      </c>
      <c r="J27" s="118">
        <f t="shared" si="2"/>
        <v>43.333333333333336</v>
      </c>
    </row>
    <row r="28" spans="1:10" x14ac:dyDescent="0.25">
      <c r="A28" s="403"/>
      <c r="B28" s="403"/>
      <c r="C28" s="400"/>
      <c r="D28" s="175" t="s">
        <v>34</v>
      </c>
      <c r="E28" s="51">
        <v>2600</v>
      </c>
      <c r="G28" s="159">
        <v>2600</v>
      </c>
      <c r="H28" s="105">
        <f t="shared" si="0"/>
        <v>0</v>
      </c>
      <c r="I28" s="106">
        <f t="shared" si="1"/>
        <v>100</v>
      </c>
      <c r="J28" s="118">
        <f t="shared" si="2"/>
        <v>43.333333333333336</v>
      </c>
    </row>
    <row r="29" spans="1:10" x14ac:dyDescent="0.25">
      <c r="A29" s="403"/>
      <c r="B29" s="403"/>
      <c r="C29" s="399" t="s">
        <v>372</v>
      </c>
      <c r="D29" s="336" t="s">
        <v>33</v>
      </c>
      <c r="E29" s="51">
        <v>2600</v>
      </c>
      <c r="G29" s="160">
        <v>2600</v>
      </c>
      <c r="H29" s="105">
        <f>E29-G29</f>
        <v>0</v>
      </c>
      <c r="I29" s="106">
        <f>IFERROR(E29/G29*100,"-")</f>
        <v>100</v>
      </c>
      <c r="J29" s="118">
        <f>E29/60</f>
        <v>43.333333333333336</v>
      </c>
    </row>
    <row r="30" spans="1:10" x14ac:dyDescent="0.25">
      <c r="A30" s="403"/>
      <c r="B30" s="403"/>
      <c r="C30" s="400"/>
      <c r="D30" s="336" t="s">
        <v>34</v>
      </c>
      <c r="E30" s="51">
        <v>2600</v>
      </c>
      <c r="G30" s="160">
        <v>2600</v>
      </c>
      <c r="H30" s="105">
        <f>E30-G30</f>
        <v>0</v>
      </c>
      <c r="I30" s="106">
        <f>IFERROR(E30/G30*100,"-")</f>
        <v>100</v>
      </c>
      <c r="J30" s="118">
        <f>E30/60</f>
        <v>43.333333333333336</v>
      </c>
    </row>
    <row r="31" spans="1:10" x14ac:dyDescent="0.25">
      <c r="A31" s="403"/>
      <c r="B31" s="403"/>
      <c r="C31" s="399" t="s">
        <v>371</v>
      </c>
      <c r="D31" s="175" t="s">
        <v>33</v>
      </c>
      <c r="E31" s="51">
        <v>2600</v>
      </c>
      <c r="G31" s="160">
        <v>2600</v>
      </c>
      <c r="H31" s="105">
        <f t="shared" si="0"/>
        <v>0</v>
      </c>
      <c r="I31" s="106">
        <f t="shared" si="1"/>
        <v>100</v>
      </c>
      <c r="J31" s="118">
        <f t="shared" si="2"/>
        <v>43.333333333333336</v>
      </c>
    </row>
    <row r="32" spans="1:10" x14ac:dyDescent="0.25">
      <c r="A32" s="403"/>
      <c r="B32" s="403"/>
      <c r="C32" s="400"/>
      <c r="D32" s="175" t="s">
        <v>34</v>
      </c>
      <c r="E32" s="51">
        <v>2600</v>
      </c>
      <c r="G32" s="160">
        <v>2600</v>
      </c>
      <c r="H32" s="105">
        <f t="shared" si="0"/>
        <v>0</v>
      </c>
      <c r="I32" s="106">
        <f t="shared" si="1"/>
        <v>100</v>
      </c>
      <c r="J32" s="118">
        <f t="shared" si="2"/>
        <v>43.333333333333336</v>
      </c>
    </row>
    <row r="33" spans="1:10" ht="35.25" customHeight="1" x14ac:dyDescent="0.25">
      <c r="A33" s="176"/>
      <c r="B33" s="184"/>
      <c r="C33" s="178" t="s">
        <v>36</v>
      </c>
      <c r="D33" s="179"/>
      <c r="E33" s="52"/>
      <c r="G33" s="105"/>
      <c r="H33" s="105"/>
      <c r="I33" s="106"/>
    </row>
    <row r="34" spans="1:10" x14ac:dyDescent="0.25">
      <c r="E34" s="54"/>
      <c r="G34" s="105"/>
      <c r="H34" s="105"/>
      <c r="I34" s="106"/>
    </row>
    <row r="35" spans="1:10" ht="35.25" customHeight="1" x14ac:dyDescent="0.25">
      <c r="A35" s="176"/>
      <c r="B35" s="184"/>
      <c r="C35" s="185" t="s">
        <v>214</v>
      </c>
      <c r="D35" s="186"/>
      <c r="E35" s="55"/>
      <c r="G35" s="105"/>
      <c r="H35" s="105"/>
      <c r="I35" s="106"/>
    </row>
    <row r="36" spans="1:10" x14ac:dyDescent="0.25">
      <c r="A36" s="409"/>
      <c r="B36" s="409"/>
      <c r="C36" s="337" t="s">
        <v>38</v>
      </c>
      <c r="D36" s="211" t="s">
        <v>37</v>
      </c>
      <c r="E36" s="79">
        <v>189</v>
      </c>
      <c r="F36" s="56"/>
      <c r="G36" s="105">
        <v>189</v>
      </c>
      <c r="H36" s="105">
        <f t="shared" si="0"/>
        <v>0</v>
      </c>
      <c r="I36" s="106">
        <f t="shared" si="1"/>
        <v>100</v>
      </c>
    </row>
    <row r="37" spans="1:10" x14ac:dyDescent="0.25">
      <c r="A37" s="410"/>
      <c r="B37" s="410"/>
      <c r="C37" s="407" t="s">
        <v>196</v>
      </c>
      <c r="D37" s="408"/>
      <c r="E37" s="79">
        <v>109.5</v>
      </c>
      <c r="F37" s="56"/>
      <c r="G37" s="105">
        <v>99</v>
      </c>
      <c r="H37" s="105">
        <f t="shared" si="0"/>
        <v>10.5</v>
      </c>
      <c r="I37" s="106">
        <f t="shared" si="1"/>
        <v>110.60606060606059</v>
      </c>
    </row>
    <row r="38" spans="1:10" x14ac:dyDescent="0.25">
      <c r="A38" s="410"/>
      <c r="B38" s="410"/>
      <c r="C38" s="345" t="s">
        <v>681</v>
      </c>
      <c r="D38" s="342"/>
      <c r="E38" s="147">
        <v>36.5</v>
      </c>
      <c r="F38" s="56"/>
      <c r="G38" s="105"/>
      <c r="H38" s="105">
        <f t="shared" ref="H38:H39" si="3">E38-G38</f>
        <v>36.5</v>
      </c>
      <c r="I38" s="106" t="str">
        <f t="shared" ref="I38:I39" si="4">IFERROR(E38/G38*100,"-")</f>
        <v>-</v>
      </c>
    </row>
    <row r="39" spans="1:10" x14ac:dyDescent="0.25">
      <c r="A39" s="411"/>
      <c r="B39" s="411"/>
      <c r="C39" s="258" t="s">
        <v>682</v>
      </c>
      <c r="D39" s="199"/>
      <c r="E39" s="346">
        <v>2</v>
      </c>
      <c r="F39" s="56"/>
      <c r="G39" s="105">
        <v>2</v>
      </c>
      <c r="H39" s="105">
        <f t="shared" si="3"/>
        <v>0</v>
      </c>
      <c r="I39" s="106">
        <f t="shared" si="4"/>
        <v>100</v>
      </c>
    </row>
    <row r="40" spans="1:10" x14ac:dyDescent="0.25">
      <c r="F40" s="56"/>
    </row>
    <row r="41" spans="1:10" s="50" customFormat="1" x14ac:dyDescent="0.25">
      <c r="A41" s="107"/>
      <c r="B41" s="181"/>
      <c r="C41" s="181"/>
      <c r="D41" s="182"/>
      <c r="E41" s="183"/>
      <c r="G41" s="107"/>
      <c r="H41" s="107"/>
      <c r="I41" s="107"/>
      <c r="J41" s="114"/>
    </row>
    <row r="42" spans="1:10" x14ac:dyDescent="0.25">
      <c r="D42" s="182" t="s">
        <v>317</v>
      </c>
      <c r="F42" s="56"/>
    </row>
    <row r="43" spans="1:10" x14ac:dyDescent="0.25">
      <c r="D43" s="182" t="s">
        <v>318</v>
      </c>
      <c r="F43" s="56"/>
    </row>
    <row r="44" spans="1:10" s="50" customFormat="1" ht="36.75" customHeight="1" x14ac:dyDescent="0.25">
      <c r="A44" s="406"/>
      <c r="B44" s="406"/>
      <c r="C44" s="406"/>
      <c r="D44" s="406"/>
      <c r="E44" s="406"/>
      <c r="G44" s="107"/>
      <c r="H44" s="107"/>
      <c r="I44" s="107"/>
      <c r="J44" s="114"/>
    </row>
    <row r="45" spans="1:10" x14ac:dyDescent="0.25">
      <c r="F45" s="56"/>
    </row>
    <row r="46" spans="1:10" x14ac:dyDescent="0.25">
      <c r="F46" s="56"/>
    </row>
    <row r="47" spans="1:10" x14ac:dyDescent="0.25">
      <c r="F47" s="56"/>
    </row>
    <row r="48" spans="1:10" x14ac:dyDescent="0.25">
      <c r="F48" s="56"/>
    </row>
    <row r="49" spans="1:10" x14ac:dyDescent="0.25">
      <c r="F49" s="56"/>
    </row>
    <row r="50" spans="1:10" x14ac:dyDescent="0.25">
      <c r="A50" s="189"/>
      <c r="B50" s="189"/>
      <c r="C50" s="189"/>
      <c r="D50" s="189"/>
      <c r="E50" s="189"/>
    </row>
    <row r="51" spans="1:10" ht="39" customHeight="1" x14ac:dyDescent="0.25">
      <c r="A51" s="397"/>
      <c r="B51" s="397"/>
      <c r="C51" s="397"/>
      <c r="D51" s="397"/>
      <c r="E51" s="397"/>
    </row>
    <row r="52" spans="1:10" x14ac:dyDescent="0.25">
      <c r="F52" s="56"/>
    </row>
    <row r="53" spans="1:10" s="50" customFormat="1" ht="54" customHeight="1" x14ac:dyDescent="0.25">
      <c r="A53" s="397"/>
      <c r="B53" s="398"/>
      <c r="C53" s="398"/>
      <c r="D53" s="398"/>
      <c r="E53" s="398"/>
      <c r="G53" s="107"/>
      <c r="H53" s="107"/>
      <c r="I53" s="107"/>
      <c r="J53" s="114"/>
    </row>
    <row r="54" spans="1:10" x14ac:dyDescent="0.25">
      <c r="F54" s="56"/>
    </row>
    <row r="55" spans="1:10" x14ac:dyDescent="0.25">
      <c r="F55" s="56"/>
    </row>
    <row r="56" spans="1:10" x14ac:dyDescent="0.25">
      <c r="F56" s="56"/>
    </row>
    <row r="57" spans="1:10" x14ac:dyDescent="0.25">
      <c r="F57" s="56"/>
    </row>
    <row r="58" spans="1:10" x14ac:dyDescent="0.25">
      <c r="F58" s="56"/>
    </row>
    <row r="59" spans="1:10" x14ac:dyDescent="0.25">
      <c r="F59" s="56"/>
    </row>
    <row r="60" spans="1:10" x14ac:dyDescent="0.25">
      <c r="F60" s="56"/>
    </row>
    <row r="61" spans="1:10" x14ac:dyDescent="0.25">
      <c r="F61" s="56"/>
    </row>
    <row r="62" spans="1:10" x14ac:dyDescent="0.25">
      <c r="F62" s="56"/>
    </row>
    <row r="63" spans="1:10" x14ac:dyDescent="0.25">
      <c r="F63" s="56"/>
    </row>
    <row r="64" spans="1:10" x14ac:dyDescent="0.25">
      <c r="F64" s="56"/>
    </row>
    <row r="65" spans="6:6" x14ac:dyDescent="0.25">
      <c r="F65" s="56"/>
    </row>
    <row r="66" spans="6:6" x14ac:dyDescent="0.25">
      <c r="F66" s="56"/>
    </row>
    <row r="67" spans="6:6" x14ac:dyDescent="0.25">
      <c r="F67" s="56"/>
    </row>
    <row r="68" spans="6:6" x14ac:dyDescent="0.25">
      <c r="F68" s="56"/>
    </row>
    <row r="69" spans="6:6" x14ac:dyDescent="0.25">
      <c r="F69" s="56"/>
    </row>
    <row r="70" spans="6:6" x14ac:dyDescent="0.25">
      <c r="F70" s="56"/>
    </row>
    <row r="71" spans="6:6" x14ac:dyDescent="0.25">
      <c r="F71" s="56"/>
    </row>
    <row r="72" spans="6:6" x14ac:dyDescent="0.25">
      <c r="F72" s="56"/>
    </row>
    <row r="73" spans="6:6" x14ac:dyDescent="0.25">
      <c r="F73" s="56"/>
    </row>
    <row r="74" spans="6:6" x14ac:dyDescent="0.25">
      <c r="F74" s="56"/>
    </row>
    <row r="75" spans="6:6" x14ac:dyDescent="0.25">
      <c r="F75" s="56"/>
    </row>
    <row r="76" spans="6:6" x14ac:dyDescent="0.25">
      <c r="F76" s="56"/>
    </row>
    <row r="77" spans="6:6" x14ac:dyDescent="0.25">
      <c r="F77" s="56"/>
    </row>
    <row r="78" spans="6:6" x14ac:dyDescent="0.25">
      <c r="F78" s="56"/>
    </row>
    <row r="79" spans="6:6" x14ac:dyDescent="0.25">
      <c r="F79" s="56"/>
    </row>
    <row r="80" spans="6:6" x14ac:dyDescent="0.25">
      <c r="F80" s="56"/>
    </row>
    <row r="81" spans="6:6" x14ac:dyDescent="0.25">
      <c r="F81" s="56"/>
    </row>
    <row r="82" spans="6:6" x14ac:dyDescent="0.25">
      <c r="F82" s="56"/>
    </row>
    <row r="83" spans="6:6" x14ac:dyDescent="0.25">
      <c r="F83" s="56"/>
    </row>
    <row r="84" spans="6:6" x14ac:dyDescent="0.25">
      <c r="F84" s="56"/>
    </row>
    <row r="85" spans="6:6" x14ac:dyDescent="0.25">
      <c r="F85" s="56"/>
    </row>
    <row r="86" spans="6:6" x14ac:dyDescent="0.25">
      <c r="F86" s="56"/>
    </row>
    <row r="87" spans="6:6" x14ac:dyDescent="0.25">
      <c r="F87" s="56"/>
    </row>
    <row r="88" spans="6:6" x14ac:dyDescent="0.25">
      <c r="F88" s="56"/>
    </row>
    <row r="89" spans="6:6" x14ac:dyDescent="0.25">
      <c r="F89" s="56"/>
    </row>
    <row r="90" spans="6:6" x14ac:dyDescent="0.25">
      <c r="F90" s="56"/>
    </row>
    <row r="91" spans="6:6" x14ac:dyDescent="0.25">
      <c r="F91" s="56"/>
    </row>
    <row r="92" spans="6:6" x14ac:dyDescent="0.25">
      <c r="F92" s="56"/>
    </row>
    <row r="93" spans="6:6" x14ac:dyDescent="0.25">
      <c r="F93" s="56"/>
    </row>
    <row r="94" spans="6:6" x14ac:dyDescent="0.25">
      <c r="F94" s="56"/>
    </row>
    <row r="95" spans="6:6" x14ac:dyDescent="0.25">
      <c r="F95" s="56"/>
    </row>
    <row r="96" spans="6:6" x14ac:dyDescent="0.25">
      <c r="F96" s="56"/>
    </row>
    <row r="97" spans="6:6" x14ac:dyDescent="0.25">
      <c r="F97" s="56"/>
    </row>
    <row r="98" spans="6:6" x14ac:dyDescent="0.25">
      <c r="F98" s="56"/>
    </row>
    <row r="99" spans="6:6" x14ac:dyDescent="0.25">
      <c r="F99" s="56"/>
    </row>
    <row r="100" spans="6:6" x14ac:dyDescent="0.25">
      <c r="F100" s="56"/>
    </row>
    <row r="101" spans="6:6" x14ac:dyDescent="0.25">
      <c r="F101" s="56"/>
    </row>
    <row r="102" spans="6:6" x14ac:dyDescent="0.25">
      <c r="F102" s="56"/>
    </row>
    <row r="103" spans="6:6" x14ac:dyDescent="0.25">
      <c r="F103" s="56"/>
    </row>
    <row r="104" spans="6:6" x14ac:dyDescent="0.25">
      <c r="F104" s="56"/>
    </row>
    <row r="105" spans="6:6" x14ac:dyDescent="0.25">
      <c r="F105" s="56"/>
    </row>
    <row r="106" spans="6:6" x14ac:dyDescent="0.25">
      <c r="F106" s="56"/>
    </row>
    <row r="107" spans="6:6" x14ac:dyDescent="0.25">
      <c r="F107" s="56"/>
    </row>
    <row r="108" spans="6:6" x14ac:dyDescent="0.25">
      <c r="F108" s="56"/>
    </row>
    <row r="109" spans="6:6" x14ac:dyDescent="0.25">
      <c r="F109" s="56"/>
    </row>
    <row r="110" spans="6:6" x14ac:dyDescent="0.25">
      <c r="F110" s="56"/>
    </row>
    <row r="111" spans="6:6" x14ac:dyDescent="0.25">
      <c r="F111" s="56"/>
    </row>
    <row r="112" spans="6:6" x14ac:dyDescent="0.25">
      <c r="F112" s="56"/>
    </row>
    <row r="113" spans="6:6" x14ac:dyDescent="0.25">
      <c r="F113" s="56"/>
    </row>
    <row r="114" spans="6:6" x14ac:dyDescent="0.25">
      <c r="F114" s="56"/>
    </row>
    <row r="115" spans="6:6" x14ac:dyDescent="0.25">
      <c r="F115" s="56"/>
    </row>
    <row r="116" spans="6:6" x14ac:dyDescent="0.25">
      <c r="F116" s="56"/>
    </row>
    <row r="117" spans="6:6" x14ac:dyDescent="0.25">
      <c r="F117" s="56"/>
    </row>
    <row r="118" spans="6:6" x14ac:dyDescent="0.25">
      <c r="F118" s="56"/>
    </row>
    <row r="119" spans="6:6" x14ac:dyDescent="0.25">
      <c r="F119" s="56"/>
    </row>
    <row r="120" spans="6:6" x14ac:dyDescent="0.25">
      <c r="F120" s="56"/>
    </row>
    <row r="121" spans="6:6" x14ac:dyDescent="0.25">
      <c r="F121" s="56"/>
    </row>
    <row r="122" spans="6:6" x14ac:dyDescent="0.25">
      <c r="F122" s="56"/>
    </row>
    <row r="123" spans="6:6" x14ac:dyDescent="0.25">
      <c r="F123" s="56"/>
    </row>
    <row r="124" spans="6:6" x14ac:dyDescent="0.25">
      <c r="F124" s="56"/>
    </row>
    <row r="125" spans="6:6" x14ac:dyDescent="0.25">
      <c r="F125" s="56"/>
    </row>
    <row r="126" spans="6:6" x14ac:dyDescent="0.25">
      <c r="F126" s="56"/>
    </row>
    <row r="127" spans="6:6" x14ac:dyDescent="0.25">
      <c r="F127" s="56"/>
    </row>
    <row r="128" spans="6:6" x14ac:dyDescent="0.25">
      <c r="F128" s="56"/>
    </row>
    <row r="129" spans="6:6" x14ac:dyDescent="0.25">
      <c r="F129" s="56"/>
    </row>
    <row r="130" spans="6:6" x14ac:dyDescent="0.25">
      <c r="F130" s="56"/>
    </row>
    <row r="131" spans="6:6" x14ac:dyDescent="0.25">
      <c r="F131" s="56"/>
    </row>
    <row r="132" spans="6:6" x14ac:dyDescent="0.25">
      <c r="F132" s="56"/>
    </row>
    <row r="133" spans="6:6" x14ac:dyDescent="0.25">
      <c r="F133" s="56"/>
    </row>
    <row r="134" spans="6:6" x14ac:dyDescent="0.25">
      <c r="F134" s="56"/>
    </row>
    <row r="135" spans="6:6" x14ac:dyDescent="0.25">
      <c r="F135" s="56"/>
    </row>
    <row r="136" spans="6:6" x14ac:dyDescent="0.25">
      <c r="F136" s="56"/>
    </row>
    <row r="137" spans="6:6" x14ac:dyDescent="0.25">
      <c r="F137" s="56"/>
    </row>
    <row r="138" spans="6:6" x14ac:dyDescent="0.25">
      <c r="F138" s="56"/>
    </row>
    <row r="139" spans="6:6" x14ac:dyDescent="0.25">
      <c r="F139" s="56"/>
    </row>
    <row r="140" spans="6:6" x14ac:dyDescent="0.25">
      <c r="F140" s="56"/>
    </row>
    <row r="141" spans="6:6" x14ac:dyDescent="0.25">
      <c r="F141" s="56"/>
    </row>
    <row r="142" spans="6:6" x14ac:dyDescent="0.25">
      <c r="F142" s="56"/>
    </row>
    <row r="143" spans="6:6" x14ac:dyDescent="0.25">
      <c r="F143" s="56"/>
    </row>
    <row r="144" spans="6:6" x14ac:dyDescent="0.25">
      <c r="F144" s="56"/>
    </row>
    <row r="145" spans="6:6" x14ac:dyDescent="0.25">
      <c r="F145" s="56"/>
    </row>
    <row r="146" spans="6:6" x14ac:dyDescent="0.25">
      <c r="F146" s="56"/>
    </row>
    <row r="147" spans="6:6" x14ac:dyDescent="0.25">
      <c r="F147" s="56"/>
    </row>
    <row r="148" spans="6:6" x14ac:dyDescent="0.25">
      <c r="F148" s="56"/>
    </row>
    <row r="149" spans="6:6" x14ac:dyDescent="0.25">
      <c r="F149" s="56"/>
    </row>
    <row r="150" spans="6:6" x14ac:dyDescent="0.25">
      <c r="F150" s="56"/>
    </row>
    <row r="152" spans="6:6" x14ac:dyDescent="0.25">
      <c r="F152" s="56"/>
    </row>
    <row r="153" spans="6:6" x14ac:dyDescent="0.25">
      <c r="F153" s="56"/>
    </row>
    <row r="154" spans="6:6" x14ac:dyDescent="0.25">
      <c r="F154" s="56"/>
    </row>
    <row r="155" spans="6:6" x14ac:dyDescent="0.25">
      <c r="F155" s="56"/>
    </row>
    <row r="156" spans="6:6" x14ac:dyDescent="0.25">
      <c r="F156" s="56"/>
    </row>
    <row r="157" spans="6:6" x14ac:dyDescent="0.25">
      <c r="F157" s="56"/>
    </row>
  </sheetData>
  <customSheetViews>
    <customSheetView guid="{839003FA-3055-4E28-826D-0A2EF77DACBD}" scale="70" showPageBreaks="1" fitToPage="1" printArea="1" view="pageBreakPreview">
      <selection activeCell="C33" sqref="C33"/>
      <pageMargins left="0.74803149606299213" right="0.74803149606299213" top="0.98425196850393704" bottom="0.98425196850393704" header="0" footer="0"/>
      <pageSetup paperSize="9" scale="29" orientation="portrait" r:id="rId1"/>
      <headerFooter alignWithMargins="0"/>
    </customSheetView>
  </customSheetViews>
  <mergeCells count="29">
    <mergeCell ref="I5:I6"/>
    <mergeCell ref="A7:A21"/>
    <mergeCell ref="C7:C9"/>
    <mergeCell ref="J5:J6"/>
    <mergeCell ref="C10:C12"/>
    <mergeCell ref="C16:C18"/>
    <mergeCell ref="C13:C15"/>
    <mergeCell ref="C19:C21"/>
    <mergeCell ref="B7:B21"/>
    <mergeCell ref="G5:G6"/>
    <mergeCell ref="H5:H6"/>
    <mergeCell ref="A1:E1"/>
    <mergeCell ref="A5:B5"/>
    <mergeCell ref="D5:D6"/>
    <mergeCell ref="E5:E6"/>
    <mergeCell ref="A6:B6"/>
    <mergeCell ref="A53:E53"/>
    <mergeCell ref="A51:E51"/>
    <mergeCell ref="A44:E44"/>
    <mergeCell ref="C27:C28"/>
    <mergeCell ref="C25:C26"/>
    <mergeCell ref="C31:C32"/>
    <mergeCell ref="C37:D37"/>
    <mergeCell ref="B23:B32"/>
    <mergeCell ref="A23:A32"/>
    <mergeCell ref="C29:C30"/>
    <mergeCell ref="C23:C24"/>
    <mergeCell ref="A36:A39"/>
    <mergeCell ref="B36:B39"/>
  </mergeCells>
  <phoneticPr fontId="2" type="noConversion"/>
  <pageMargins left="0.74803149606299213" right="0.74803149606299213" top="0.98425196850393704" bottom="0.98425196850393704" header="0" footer="0"/>
  <pageSetup paperSize="9" scale="5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92"/>
  <sheetViews>
    <sheetView view="pageBreakPreview" zoomScale="70" zoomScaleNormal="100" zoomScaleSheetLayoutView="70" workbookViewId="0">
      <selection activeCell="F1" sqref="F1:F1048576"/>
    </sheetView>
  </sheetViews>
  <sheetFormatPr defaultColWidth="9.140625" defaultRowHeight="18" x14ac:dyDescent="0.25"/>
  <cols>
    <col min="1" max="1" width="9.140625" style="107"/>
    <col min="2" max="2" width="9.140625" style="181"/>
    <col min="3" max="3" width="59" style="181" customWidth="1"/>
    <col min="4" max="4" width="20.5703125" style="182" customWidth="1"/>
    <col min="5" max="5" width="18" style="183" bestFit="1" customWidth="1"/>
    <col min="6" max="6" width="2.42578125" style="53" hidden="1" customWidth="1"/>
    <col min="7" max="9" width="18.85546875" style="108" hidden="1" customWidth="1"/>
    <col min="10" max="10" width="13" style="114" hidden="1" customWidth="1"/>
    <col min="11" max="11" width="9.140625" style="53" hidden="1" customWidth="1"/>
    <col min="12" max="12" width="9.140625" style="53"/>
    <col min="13" max="13" width="11.28515625" style="53"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3</v>
      </c>
      <c r="B6" s="412"/>
      <c r="C6" s="174" t="s">
        <v>32</v>
      </c>
      <c r="D6" s="390"/>
      <c r="E6" s="391"/>
      <c r="G6" s="396"/>
      <c r="H6" s="396"/>
      <c r="I6" s="396"/>
      <c r="J6" s="396" t="s">
        <v>273</v>
      </c>
    </row>
    <row r="7" spans="1:10" x14ac:dyDescent="0.25">
      <c r="A7" s="413"/>
      <c r="B7" s="384" t="s">
        <v>28</v>
      </c>
      <c r="C7" s="414" t="s">
        <v>524</v>
      </c>
      <c r="D7" s="211" t="s">
        <v>33</v>
      </c>
      <c r="E7" s="96">
        <v>5541.8987843763889</v>
      </c>
      <c r="G7" s="105">
        <v>5541.8987843763889</v>
      </c>
      <c r="H7" s="105">
        <f>E7-G7</f>
        <v>0</v>
      </c>
      <c r="I7" s="106">
        <f>IFERROR(E7/G7*100,"-")</f>
        <v>100</v>
      </c>
      <c r="J7" s="118">
        <f>E7/60</f>
        <v>92.364979739606483</v>
      </c>
    </row>
    <row r="8" spans="1:10" x14ac:dyDescent="0.25">
      <c r="A8" s="405"/>
      <c r="B8" s="385"/>
      <c r="C8" s="415"/>
      <c r="D8" s="211" t="s">
        <v>34</v>
      </c>
      <c r="E8" s="96">
        <v>7042.1646238919084</v>
      </c>
      <c r="G8" s="105">
        <v>7042.1646238919084</v>
      </c>
      <c r="H8" s="105">
        <f t="shared" ref="H8:H75" si="0">E8-G8</f>
        <v>0</v>
      </c>
      <c r="I8" s="106">
        <f t="shared" ref="I8:I75" si="1">IFERROR(E8/G8*100,"-")</f>
        <v>100</v>
      </c>
      <c r="J8" s="118">
        <f t="shared" ref="J8:J75" si="2">E8/60</f>
        <v>117.36941039819847</v>
      </c>
    </row>
    <row r="9" spans="1:10" x14ac:dyDescent="0.25">
      <c r="A9" s="405"/>
      <c r="B9" s="385"/>
      <c r="C9" s="416"/>
      <c r="D9" s="211" t="s">
        <v>30</v>
      </c>
      <c r="E9" s="96">
        <v>5952.542389142458</v>
      </c>
      <c r="G9" s="105">
        <v>5952.542389142458</v>
      </c>
      <c r="H9" s="105">
        <f t="shared" si="0"/>
        <v>0</v>
      </c>
      <c r="I9" s="106">
        <f t="shared" si="1"/>
        <v>100</v>
      </c>
      <c r="J9" s="118">
        <f t="shared" si="2"/>
        <v>99.209039819040967</v>
      </c>
    </row>
    <row r="10" spans="1:10" x14ac:dyDescent="0.25">
      <c r="A10" s="405"/>
      <c r="B10" s="385"/>
      <c r="C10" s="414" t="s">
        <v>525</v>
      </c>
      <c r="D10" s="175" t="s">
        <v>33</v>
      </c>
      <c r="E10" s="96">
        <v>4792</v>
      </c>
      <c r="G10" s="105">
        <v>4792.1399999999994</v>
      </c>
      <c r="H10" s="105">
        <f t="shared" si="0"/>
        <v>-0.13999999999941792</v>
      </c>
      <c r="I10" s="106">
        <f t="shared" si="1"/>
        <v>99.997078549458081</v>
      </c>
      <c r="J10" s="118">
        <f t="shared" si="2"/>
        <v>79.86666666666666</v>
      </c>
    </row>
    <row r="11" spans="1:10" x14ac:dyDescent="0.25">
      <c r="A11" s="405"/>
      <c r="B11" s="385"/>
      <c r="C11" s="415"/>
      <c r="D11" s="175" t="s">
        <v>34</v>
      </c>
      <c r="E11" s="96">
        <v>5303</v>
      </c>
      <c r="G11" s="105">
        <v>5302.6949999999997</v>
      </c>
      <c r="H11" s="105">
        <f t="shared" si="0"/>
        <v>0.30500000000029104</v>
      </c>
      <c r="I11" s="106">
        <f t="shared" si="1"/>
        <v>100.00575179224904</v>
      </c>
      <c r="J11" s="118">
        <f t="shared" si="2"/>
        <v>88.38333333333334</v>
      </c>
    </row>
    <row r="12" spans="1:10" x14ac:dyDescent="0.25">
      <c r="A12" s="405"/>
      <c r="B12" s="385"/>
      <c r="C12" s="416"/>
      <c r="D12" s="175" t="s">
        <v>30</v>
      </c>
      <c r="E12" s="96">
        <v>5458</v>
      </c>
      <c r="G12" s="105">
        <v>5457.3779999999997</v>
      </c>
      <c r="H12" s="105">
        <f t="shared" si="0"/>
        <v>0.62200000000029831</v>
      </c>
      <c r="I12" s="106">
        <f t="shared" si="1"/>
        <v>100.0113974146559</v>
      </c>
      <c r="J12" s="118">
        <f t="shared" si="2"/>
        <v>90.966666666666669</v>
      </c>
    </row>
    <row r="13" spans="1:10" x14ac:dyDescent="0.25">
      <c r="A13" s="405"/>
      <c r="B13" s="385"/>
      <c r="C13" s="414" t="s">
        <v>69</v>
      </c>
      <c r="D13" s="175" t="s">
        <v>33</v>
      </c>
      <c r="E13" s="96">
        <v>4662.5601299999998</v>
      </c>
      <c r="G13" s="105">
        <v>4662.5601299999998</v>
      </c>
      <c r="H13" s="105">
        <f t="shared" si="0"/>
        <v>0</v>
      </c>
      <c r="I13" s="106">
        <f t="shared" si="1"/>
        <v>100</v>
      </c>
      <c r="J13" s="118">
        <f t="shared" si="2"/>
        <v>77.709335499999995</v>
      </c>
    </row>
    <row r="14" spans="1:10" x14ac:dyDescent="0.25">
      <c r="A14" s="405"/>
      <c r="B14" s="385"/>
      <c r="C14" s="415"/>
      <c r="D14" s="175" t="s">
        <v>34</v>
      </c>
      <c r="E14" s="96">
        <v>4508.5039499999993</v>
      </c>
      <c r="G14" s="105">
        <v>4508.5039499999993</v>
      </c>
      <c r="H14" s="105">
        <f t="shared" si="0"/>
        <v>0</v>
      </c>
      <c r="I14" s="106">
        <f t="shared" si="1"/>
        <v>100</v>
      </c>
      <c r="J14" s="118">
        <f t="shared" si="2"/>
        <v>75.141732499999989</v>
      </c>
    </row>
    <row r="15" spans="1:10" x14ac:dyDescent="0.25">
      <c r="A15" s="405"/>
      <c r="B15" s="385"/>
      <c r="C15" s="416"/>
      <c r="D15" s="175" t="s">
        <v>30</v>
      </c>
      <c r="E15" s="96">
        <v>2130.0758999999998</v>
      </c>
      <c r="G15" s="105">
        <v>2130.0758999999998</v>
      </c>
      <c r="H15" s="105">
        <f t="shared" si="0"/>
        <v>0</v>
      </c>
      <c r="I15" s="106">
        <f t="shared" si="1"/>
        <v>100</v>
      </c>
      <c r="J15" s="118">
        <f t="shared" si="2"/>
        <v>35.501264999999997</v>
      </c>
    </row>
    <row r="16" spans="1:10" x14ac:dyDescent="0.25">
      <c r="A16" s="405"/>
      <c r="B16" s="385"/>
      <c r="C16" s="236" t="s">
        <v>526</v>
      </c>
      <c r="D16" s="175" t="s">
        <v>30</v>
      </c>
      <c r="E16" s="96">
        <v>2844.74</v>
      </c>
      <c r="G16" s="105">
        <v>2739.9335543099992</v>
      </c>
      <c r="H16" s="105">
        <f>E16-G16</f>
        <v>104.8064456900006</v>
      </c>
      <c r="I16" s="106">
        <f>IFERROR(E16/G16*100,"-")</f>
        <v>103.82514552315098</v>
      </c>
      <c r="J16" s="118">
        <f>E16/60</f>
        <v>47.412333333333329</v>
      </c>
    </row>
    <row r="17" spans="1:10" x14ac:dyDescent="0.25">
      <c r="A17" s="405"/>
      <c r="B17" s="385"/>
      <c r="C17" s="417" t="s">
        <v>527</v>
      </c>
      <c r="D17" s="211" t="s">
        <v>33</v>
      </c>
      <c r="E17" s="96">
        <v>5110.83</v>
      </c>
      <c r="G17" s="105">
        <v>4953.42</v>
      </c>
      <c r="H17" s="105">
        <f>E17-G17</f>
        <v>157.40999999999985</v>
      </c>
      <c r="I17" s="106">
        <f>IFERROR(E16/G16*100,"-")</f>
        <v>103.82514552315098</v>
      </c>
      <c r="J17" s="118">
        <f>E16/60</f>
        <v>47.412333333333329</v>
      </c>
    </row>
    <row r="18" spans="1:10" x14ac:dyDescent="0.25">
      <c r="A18" s="405"/>
      <c r="B18" s="385"/>
      <c r="C18" s="418"/>
      <c r="D18" s="211" t="s">
        <v>34</v>
      </c>
      <c r="E18" s="161">
        <v>5670.08</v>
      </c>
      <c r="G18" s="143"/>
      <c r="H18" s="105">
        <f>E18-G18</f>
        <v>5670.08</v>
      </c>
      <c r="I18" s="106">
        <f>IFERROR(E17/G17*100,"-")</f>
        <v>103.17780442603292</v>
      </c>
      <c r="J18" s="118">
        <f>E17/60</f>
        <v>85.180499999999995</v>
      </c>
    </row>
    <row r="19" spans="1:10" x14ac:dyDescent="0.25">
      <c r="A19" s="385"/>
      <c r="B19" s="385" t="s">
        <v>29</v>
      </c>
      <c r="C19" s="399" t="s">
        <v>528</v>
      </c>
      <c r="D19" s="211" t="s">
        <v>33</v>
      </c>
      <c r="E19" s="96">
        <v>5367.897256933139</v>
      </c>
      <c r="G19" s="105">
        <v>5367.897256933139</v>
      </c>
      <c r="H19" s="105">
        <f t="shared" si="0"/>
        <v>0</v>
      </c>
      <c r="I19" s="106">
        <f t="shared" si="1"/>
        <v>100</v>
      </c>
      <c r="J19" s="118">
        <f t="shared" si="2"/>
        <v>89.464954282218983</v>
      </c>
    </row>
    <row r="20" spans="1:10" x14ac:dyDescent="0.25">
      <c r="A20" s="385"/>
      <c r="B20" s="385"/>
      <c r="C20" s="401"/>
      <c r="D20" s="211" t="s">
        <v>34</v>
      </c>
      <c r="E20" s="96">
        <v>5780.8398864056981</v>
      </c>
      <c r="G20" s="105">
        <v>5780.8398864056981</v>
      </c>
      <c r="H20" s="105">
        <f t="shared" si="0"/>
        <v>0</v>
      </c>
      <c r="I20" s="106">
        <f t="shared" si="1"/>
        <v>100</v>
      </c>
      <c r="J20" s="118">
        <f t="shared" si="2"/>
        <v>96.347331440094962</v>
      </c>
    </row>
    <row r="21" spans="1:10" x14ac:dyDescent="0.25">
      <c r="A21" s="385"/>
      <c r="B21" s="385"/>
      <c r="C21" s="400"/>
      <c r="D21" s="211" t="s">
        <v>30</v>
      </c>
      <c r="E21" s="96">
        <v>4711.4994586559687</v>
      </c>
      <c r="G21" s="105">
        <v>4711.4994586559687</v>
      </c>
      <c r="H21" s="105">
        <f t="shared" si="0"/>
        <v>0</v>
      </c>
      <c r="I21" s="106">
        <f t="shared" si="1"/>
        <v>100</v>
      </c>
      <c r="J21" s="118">
        <f t="shared" si="2"/>
        <v>78.524990977599472</v>
      </c>
    </row>
    <row r="22" spans="1:10" x14ac:dyDescent="0.25">
      <c r="A22" s="385"/>
      <c r="B22" s="385"/>
      <c r="C22" s="399" t="s">
        <v>529</v>
      </c>
      <c r="D22" s="175" t="s">
        <v>33</v>
      </c>
      <c r="E22" s="96">
        <v>4824</v>
      </c>
      <c r="G22" s="105">
        <v>4824.4919999999993</v>
      </c>
      <c r="H22" s="105">
        <f t="shared" si="0"/>
        <v>-0.49199999999927968</v>
      </c>
      <c r="I22" s="106">
        <f t="shared" si="1"/>
        <v>99.989802035115844</v>
      </c>
      <c r="J22" s="118">
        <f t="shared" si="2"/>
        <v>80.400000000000006</v>
      </c>
    </row>
    <row r="23" spans="1:10" x14ac:dyDescent="0.25">
      <c r="A23" s="385"/>
      <c r="B23" s="385"/>
      <c r="C23" s="401"/>
      <c r="D23" s="175" t="s">
        <v>34</v>
      </c>
      <c r="E23" s="96">
        <v>6213</v>
      </c>
      <c r="G23" s="105">
        <v>6212.5949999999993</v>
      </c>
      <c r="H23" s="105">
        <f t="shared" si="0"/>
        <v>0.40500000000065484</v>
      </c>
      <c r="I23" s="106">
        <f t="shared" si="1"/>
        <v>100.00651901500099</v>
      </c>
      <c r="J23" s="118">
        <f t="shared" si="2"/>
        <v>103.55</v>
      </c>
    </row>
    <row r="24" spans="1:10" x14ac:dyDescent="0.25">
      <c r="A24" s="385"/>
      <c r="B24" s="385"/>
      <c r="C24" s="400"/>
      <c r="D24" s="175" t="s">
        <v>30</v>
      </c>
      <c r="E24" s="96">
        <v>6355</v>
      </c>
      <c r="G24" s="105">
        <v>6355.1459999999997</v>
      </c>
      <c r="H24" s="105">
        <f t="shared" si="0"/>
        <v>-0.14599999999973079</v>
      </c>
      <c r="I24" s="106">
        <f t="shared" si="1"/>
        <v>99.997702649160232</v>
      </c>
      <c r="J24" s="118">
        <f t="shared" si="2"/>
        <v>105.91666666666667</v>
      </c>
    </row>
    <row r="25" spans="1:10" x14ac:dyDescent="0.25">
      <c r="A25" s="385"/>
      <c r="B25" s="385"/>
      <c r="C25" s="399" t="s">
        <v>530</v>
      </c>
      <c r="D25" s="175" t="s">
        <v>33</v>
      </c>
      <c r="E25" s="96">
        <v>3662.3171699999994</v>
      </c>
      <c r="G25" s="161">
        <v>3662.3171699999994</v>
      </c>
      <c r="H25" s="105">
        <f t="shared" si="0"/>
        <v>0</v>
      </c>
      <c r="I25" s="106">
        <f t="shared" si="1"/>
        <v>100</v>
      </c>
      <c r="J25" s="118">
        <f t="shared" si="2"/>
        <v>61.038619499999989</v>
      </c>
    </row>
    <row r="26" spans="1:10" x14ac:dyDescent="0.25">
      <c r="A26" s="385"/>
      <c r="B26" s="385"/>
      <c r="C26" s="401"/>
      <c r="D26" s="175" t="s">
        <v>34</v>
      </c>
      <c r="E26" s="96">
        <v>3870.6943799999995</v>
      </c>
      <c r="G26" s="161">
        <v>3870.6943799999995</v>
      </c>
      <c r="H26" s="105">
        <f t="shared" si="0"/>
        <v>0</v>
      </c>
      <c r="I26" s="106">
        <f t="shared" si="1"/>
        <v>100</v>
      </c>
      <c r="J26" s="118">
        <f t="shared" si="2"/>
        <v>64.511572999999984</v>
      </c>
    </row>
    <row r="27" spans="1:10" x14ac:dyDescent="0.25">
      <c r="A27" s="385"/>
      <c r="B27" s="385"/>
      <c r="C27" s="400"/>
      <c r="D27" s="175" t="s">
        <v>30</v>
      </c>
      <c r="E27" s="96">
        <v>4497.7469099999998</v>
      </c>
      <c r="G27" s="161">
        <v>4497.7469099999998</v>
      </c>
      <c r="H27" s="105">
        <f t="shared" si="0"/>
        <v>0</v>
      </c>
      <c r="I27" s="106">
        <f t="shared" si="1"/>
        <v>100</v>
      </c>
      <c r="J27" s="118">
        <f t="shared" si="2"/>
        <v>74.962448499999994</v>
      </c>
    </row>
    <row r="28" spans="1:10" x14ac:dyDescent="0.25">
      <c r="A28" s="385"/>
      <c r="B28" s="385"/>
      <c r="C28" s="399" t="s">
        <v>71</v>
      </c>
      <c r="D28" s="175" t="s">
        <v>33</v>
      </c>
      <c r="E28" s="96">
        <v>3762.95</v>
      </c>
      <c r="G28" s="161">
        <v>3718.3312832819988</v>
      </c>
      <c r="H28" s="105">
        <f t="shared" si="0"/>
        <v>44.618716718000996</v>
      </c>
      <c r="I28" s="106">
        <f t="shared" si="1"/>
        <v>101.19996614929421</v>
      </c>
      <c r="J28" s="118">
        <f t="shared" si="2"/>
        <v>62.715833333333329</v>
      </c>
    </row>
    <row r="29" spans="1:10" x14ac:dyDescent="0.25">
      <c r="A29" s="385"/>
      <c r="B29" s="385"/>
      <c r="C29" s="401"/>
      <c r="D29" s="175" t="s">
        <v>34</v>
      </c>
      <c r="E29" s="96">
        <v>4098.66</v>
      </c>
      <c r="G29" s="161">
        <v>4050.0627021179989</v>
      </c>
      <c r="H29" s="105">
        <f t="shared" si="0"/>
        <v>48.59729788200093</v>
      </c>
      <c r="I29" s="106">
        <f t="shared" si="1"/>
        <v>101.19991470395229</v>
      </c>
      <c r="J29" s="118">
        <f t="shared" si="2"/>
        <v>68.310999999999993</v>
      </c>
    </row>
    <row r="30" spans="1:10" x14ac:dyDescent="0.25">
      <c r="A30" s="385"/>
      <c r="B30" s="385"/>
      <c r="C30" s="400"/>
      <c r="D30" s="175" t="s">
        <v>30</v>
      </c>
      <c r="E30" s="96">
        <v>4177.59</v>
      </c>
      <c r="G30" s="161">
        <v>4128.1665551603992</v>
      </c>
      <c r="H30" s="105">
        <f t="shared" si="0"/>
        <v>49.423444839600961</v>
      </c>
      <c r="I30" s="106">
        <f t="shared" si="1"/>
        <v>101.19722506781659</v>
      </c>
      <c r="J30" s="118">
        <f t="shared" si="2"/>
        <v>69.626500000000007</v>
      </c>
    </row>
    <row r="31" spans="1:10" x14ac:dyDescent="0.25">
      <c r="A31" s="385"/>
      <c r="B31" s="385"/>
      <c r="C31" s="399" t="s">
        <v>67</v>
      </c>
      <c r="D31" s="175" t="s">
        <v>33</v>
      </c>
      <c r="E31" s="96">
        <v>6153.4818299999988</v>
      </c>
      <c r="G31" s="161">
        <v>6153.4818299999988</v>
      </c>
      <c r="H31" s="105">
        <f t="shared" si="0"/>
        <v>0</v>
      </c>
      <c r="I31" s="106">
        <f t="shared" si="1"/>
        <v>100</v>
      </c>
      <c r="J31" s="118">
        <f t="shared" si="2"/>
        <v>102.55803049999999</v>
      </c>
    </row>
    <row r="32" spans="1:10" x14ac:dyDescent="0.25">
      <c r="A32" s="385"/>
      <c r="B32" s="385"/>
      <c r="C32" s="401"/>
      <c r="D32" s="175" t="s">
        <v>34</v>
      </c>
      <c r="E32" s="96">
        <v>6173.6411699999999</v>
      </c>
      <c r="G32" s="161">
        <v>6173.6411699999999</v>
      </c>
      <c r="H32" s="105">
        <f t="shared" si="0"/>
        <v>0</v>
      </c>
      <c r="I32" s="106">
        <f t="shared" si="1"/>
        <v>100</v>
      </c>
      <c r="J32" s="118">
        <f t="shared" si="2"/>
        <v>102.8940195</v>
      </c>
    </row>
    <row r="33" spans="1:10" x14ac:dyDescent="0.25">
      <c r="A33" s="385"/>
      <c r="B33" s="385"/>
      <c r="C33" s="400"/>
      <c r="D33" s="175" t="s">
        <v>30</v>
      </c>
      <c r="E33" s="96">
        <v>6532.0912199999993</v>
      </c>
      <c r="G33" s="161">
        <v>6532.0912199999993</v>
      </c>
      <c r="H33" s="105">
        <f t="shared" si="0"/>
        <v>0</v>
      </c>
      <c r="I33" s="106">
        <f t="shared" si="1"/>
        <v>100</v>
      </c>
      <c r="J33" s="118">
        <f t="shared" si="2"/>
        <v>108.86818699999999</v>
      </c>
    </row>
    <row r="34" spans="1:10" x14ac:dyDescent="0.25">
      <c r="A34" s="385"/>
      <c r="B34" s="385"/>
      <c r="C34" s="399" t="s">
        <v>72</v>
      </c>
      <c r="D34" s="175" t="s">
        <v>33</v>
      </c>
      <c r="E34" s="96">
        <v>7134.1973249999983</v>
      </c>
      <c r="G34" s="161">
        <v>7134.1973249999983</v>
      </c>
      <c r="H34" s="105">
        <f t="shared" si="0"/>
        <v>0</v>
      </c>
      <c r="I34" s="106">
        <f t="shared" si="1"/>
        <v>100</v>
      </c>
      <c r="J34" s="118">
        <f t="shared" si="2"/>
        <v>118.90328874999997</v>
      </c>
    </row>
    <row r="35" spans="1:10" x14ac:dyDescent="0.25">
      <c r="A35" s="385"/>
      <c r="B35" s="385"/>
      <c r="C35" s="401"/>
      <c r="D35" s="175" t="s">
        <v>34</v>
      </c>
      <c r="E35" s="96">
        <v>7602.9424199999985</v>
      </c>
      <c r="G35" s="161">
        <v>7602.9424199999985</v>
      </c>
      <c r="H35" s="105">
        <f t="shared" si="0"/>
        <v>0</v>
      </c>
      <c r="I35" s="106">
        <f t="shared" si="1"/>
        <v>100</v>
      </c>
      <c r="J35" s="118">
        <f t="shared" si="2"/>
        <v>126.71570699999998</v>
      </c>
    </row>
    <row r="36" spans="1:10" x14ac:dyDescent="0.25">
      <c r="A36" s="385"/>
      <c r="B36" s="385"/>
      <c r="C36" s="400"/>
      <c r="D36" s="175" t="s">
        <v>30</v>
      </c>
      <c r="E36" s="96">
        <v>8277.7293149999987</v>
      </c>
      <c r="G36" s="161">
        <v>8277.7293149999987</v>
      </c>
      <c r="H36" s="105">
        <f t="shared" si="0"/>
        <v>0</v>
      </c>
      <c r="I36" s="106">
        <f t="shared" si="1"/>
        <v>100</v>
      </c>
      <c r="J36" s="118">
        <f t="shared" si="2"/>
        <v>137.96215524999997</v>
      </c>
    </row>
    <row r="37" spans="1:10" x14ac:dyDescent="0.25">
      <c r="A37" s="385"/>
      <c r="B37" s="385"/>
      <c r="C37" s="399" t="s">
        <v>70</v>
      </c>
      <c r="D37" s="175" t="s">
        <v>33</v>
      </c>
      <c r="E37" s="96">
        <v>8108.7231267684874</v>
      </c>
      <c r="G37" s="161">
        <v>8108.7231267684874</v>
      </c>
      <c r="H37" s="105">
        <f t="shared" si="0"/>
        <v>0</v>
      </c>
      <c r="I37" s="106">
        <f t="shared" si="1"/>
        <v>100</v>
      </c>
      <c r="J37" s="118">
        <f t="shared" si="2"/>
        <v>135.14538544614146</v>
      </c>
    </row>
    <row r="38" spans="1:10" x14ac:dyDescent="0.25">
      <c r="A38" s="385"/>
      <c r="B38" s="385"/>
      <c r="C38" s="401"/>
      <c r="D38" s="175" t="s">
        <v>34</v>
      </c>
      <c r="E38" s="96">
        <v>7960.2943124987969</v>
      </c>
      <c r="G38" s="161">
        <v>7960.2943124987969</v>
      </c>
      <c r="H38" s="105">
        <f t="shared" si="0"/>
        <v>0</v>
      </c>
      <c r="I38" s="106">
        <f t="shared" si="1"/>
        <v>100</v>
      </c>
      <c r="J38" s="118">
        <f t="shared" si="2"/>
        <v>132.67157187497995</v>
      </c>
    </row>
    <row r="39" spans="1:10" x14ac:dyDescent="0.25">
      <c r="A39" s="385"/>
      <c r="B39" s="385"/>
      <c r="C39" s="400"/>
      <c r="D39" s="175" t="s">
        <v>30</v>
      </c>
      <c r="E39" s="96">
        <v>6360.131125462919</v>
      </c>
      <c r="G39" s="161">
        <v>6360.131125462919</v>
      </c>
      <c r="H39" s="105">
        <f t="shared" si="0"/>
        <v>0</v>
      </c>
      <c r="I39" s="106">
        <f t="shared" si="1"/>
        <v>100</v>
      </c>
      <c r="J39" s="118">
        <f t="shared" si="2"/>
        <v>106.00218542438198</v>
      </c>
    </row>
    <row r="40" spans="1:10" x14ac:dyDescent="0.25">
      <c r="A40" s="385"/>
      <c r="B40" s="385"/>
      <c r="C40" s="399" t="s">
        <v>68</v>
      </c>
      <c r="D40" s="175" t="s">
        <v>33</v>
      </c>
      <c r="E40" s="96">
        <v>6541</v>
      </c>
      <c r="G40" s="161">
        <v>5232.9359999999997</v>
      </c>
      <c r="H40" s="105">
        <f t="shared" si="0"/>
        <v>1308.0640000000003</v>
      </c>
      <c r="I40" s="106">
        <f t="shared" si="1"/>
        <v>124.99675134570727</v>
      </c>
      <c r="J40" s="118">
        <f t="shared" si="2"/>
        <v>109.01666666666667</v>
      </c>
    </row>
    <row r="41" spans="1:10" x14ac:dyDescent="0.25">
      <c r="A41" s="385"/>
      <c r="B41" s="385"/>
      <c r="C41" s="401"/>
      <c r="D41" s="175" t="s">
        <v>34</v>
      </c>
      <c r="E41" s="96">
        <v>6908</v>
      </c>
      <c r="G41" s="161">
        <v>6983.9879999999994</v>
      </c>
      <c r="H41" s="105">
        <f t="shared" si="0"/>
        <v>-75.987999999999374</v>
      </c>
      <c r="I41" s="106">
        <f t="shared" si="1"/>
        <v>98.911968348170149</v>
      </c>
      <c r="J41" s="118">
        <f t="shared" si="2"/>
        <v>115.13333333333334</v>
      </c>
    </row>
    <row r="42" spans="1:10" x14ac:dyDescent="0.25">
      <c r="A42" s="385"/>
      <c r="B42" s="385"/>
      <c r="C42" s="400"/>
      <c r="D42" s="175" t="s">
        <v>30</v>
      </c>
      <c r="E42" s="96">
        <v>4956</v>
      </c>
      <c r="G42" s="161">
        <v>4941.7679999999991</v>
      </c>
      <c r="H42" s="105">
        <f t="shared" si="0"/>
        <v>14.23200000000088</v>
      </c>
      <c r="I42" s="106">
        <f t="shared" si="1"/>
        <v>100.28799409442128</v>
      </c>
      <c r="J42" s="118">
        <f t="shared" si="2"/>
        <v>82.6</v>
      </c>
    </row>
    <row r="43" spans="1:10" x14ac:dyDescent="0.25">
      <c r="A43" s="385"/>
      <c r="B43" s="385"/>
      <c r="C43" s="399" t="s">
        <v>531</v>
      </c>
      <c r="D43" s="175" t="s">
        <v>33</v>
      </c>
      <c r="E43" s="96">
        <v>5995.42</v>
      </c>
      <c r="G43" s="161">
        <v>6191.5560899999991</v>
      </c>
      <c r="H43" s="105">
        <f t="shared" si="0"/>
        <v>-196.13608999999906</v>
      </c>
      <c r="I43" s="106">
        <f t="shared" si="1"/>
        <v>96.832200384701693</v>
      </c>
      <c r="J43" s="118">
        <f t="shared" si="2"/>
        <v>99.923666666666662</v>
      </c>
    </row>
    <row r="44" spans="1:10" x14ac:dyDescent="0.25">
      <c r="A44" s="385"/>
      <c r="B44" s="385"/>
      <c r="C44" s="401"/>
      <c r="D44" s="175" t="s">
        <v>34</v>
      </c>
      <c r="E44" s="96">
        <v>7350.23</v>
      </c>
      <c r="G44" s="161">
        <v>7108.4420999999984</v>
      </c>
      <c r="H44" s="105">
        <f t="shared" si="0"/>
        <v>241.78790000000117</v>
      </c>
      <c r="I44" s="106">
        <f t="shared" si="1"/>
        <v>103.40141899727932</v>
      </c>
      <c r="J44" s="118">
        <f t="shared" si="2"/>
        <v>122.50383333333333</v>
      </c>
    </row>
    <row r="45" spans="1:10" x14ac:dyDescent="0.25">
      <c r="A45" s="386"/>
      <c r="B45" s="386"/>
      <c r="C45" s="400"/>
      <c r="D45" s="175" t="s">
        <v>30</v>
      </c>
      <c r="E45" s="96">
        <v>9020.16</v>
      </c>
      <c r="G45" s="161">
        <v>9477.9227999999985</v>
      </c>
      <c r="H45" s="105">
        <f t="shared" si="0"/>
        <v>-457.76279999999861</v>
      </c>
      <c r="I45" s="106">
        <f t="shared" si="1"/>
        <v>95.170220209010367</v>
      </c>
      <c r="J45" s="118">
        <f t="shared" si="2"/>
        <v>150.33599999999998</v>
      </c>
    </row>
    <row r="46" spans="1:10" ht="35.25" customHeight="1" x14ac:dyDescent="0.25">
      <c r="A46" s="176"/>
      <c r="B46" s="177"/>
      <c r="C46" s="178" t="s">
        <v>35</v>
      </c>
      <c r="D46" s="179"/>
      <c r="E46" s="58"/>
      <c r="G46" s="105"/>
      <c r="H46" s="105"/>
      <c r="I46" s="106"/>
      <c r="J46" s="118">
        <f t="shared" si="2"/>
        <v>0</v>
      </c>
    </row>
    <row r="47" spans="1:10" x14ac:dyDescent="0.25">
      <c r="A47" s="384"/>
      <c r="B47" s="384"/>
      <c r="C47" s="399" t="s">
        <v>66</v>
      </c>
      <c r="D47" s="211" t="s">
        <v>33</v>
      </c>
      <c r="E47" s="96">
        <v>8445.7254966299988</v>
      </c>
      <c r="G47" s="105">
        <v>8445.7254966299988</v>
      </c>
      <c r="H47" s="105">
        <f t="shared" si="0"/>
        <v>0</v>
      </c>
      <c r="I47" s="106">
        <f t="shared" si="1"/>
        <v>100</v>
      </c>
      <c r="J47" s="118">
        <f t="shared" si="2"/>
        <v>140.76209161049999</v>
      </c>
    </row>
    <row r="48" spans="1:10" x14ac:dyDescent="0.25">
      <c r="A48" s="385"/>
      <c r="B48" s="385"/>
      <c r="C48" s="400"/>
      <c r="D48" s="211" t="s">
        <v>34</v>
      </c>
      <c r="E48" s="96">
        <v>8563.9007710199985</v>
      </c>
      <c r="G48" s="105">
        <v>8563.9007710199985</v>
      </c>
      <c r="H48" s="105">
        <f t="shared" si="0"/>
        <v>0</v>
      </c>
      <c r="I48" s="106">
        <f t="shared" si="1"/>
        <v>100</v>
      </c>
      <c r="J48" s="118">
        <f t="shared" si="2"/>
        <v>142.73167951699998</v>
      </c>
    </row>
    <row r="49" spans="1:11" x14ac:dyDescent="0.25">
      <c r="A49" s="385"/>
      <c r="B49" s="385"/>
      <c r="C49" s="399" t="s">
        <v>352</v>
      </c>
      <c r="D49" s="175" t="s">
        <v>33</v>
      </c>
      <c r="E49" s="96">
        <v>15830.945699999998</v>
      </c>
      <c r="G49" s="105">
        <v>15830.945699999998</v>
      </c>
      <c r="H49" s="105">
        <f t="shared" ref="H49:H55" si="3">E49-G49</f>
        <v>0</v>
      </c>
      <c r="I49" s="106">
        <f t="shared" ref="I49:I54" si="4">IFERROR(E49/G49*100,"-")</f>
        <v>100</v>
      </c>
      <c r="J49" s="118">
        <f t="shared" ref="J49:J55" si="5">E49/60</f>
        <v>263.84909499999998</v>
      </c>
      <c r="K49" s="129"/>
    </row>
    <row r="50" spans="1:11" x14ac:dyDescent="0.25">
      <c r="A50" s="385"/>
      <c r="B50" s="385"/>
      <c r="C50" s="400"/>
      <c r="D50" s="175" t="s">
        <v>34</v>
      </c>
      <c r="E50" s="96">
        <v>8783.1</v>
      </c>
      <c r="G50" s="105">
        <v>0</v>
      </c>
      <c r="H50" s="105">
        <f t="shared" si="3"/>
        <v>8783.1</v>
      </c>
      <c r="I50" s="106" t="str">
        <f t="shared" si="4"/>
        <v>-</v>
      </c>
      <c r="J50" s="118">
        <f t="shared" si="5"/>
        <v>146.38500000000002</v>
      </c>
      <c r="K50" s="129"/>
    </row>
    <row r="51" spans="1:11" x14ac:dyDescent="0.25">
      <c r="A51" s="385"/>
      <c r="B51" s="385"/>
      <c r="C51" s="399" t="s">
        <v>68</v>
      </c>
      <c r="D51" s="175" t="s">
        <v>33</v>
      </c>
      <c r="E51" s="96">
        <v>8503</v>
      </c>
      <c r="G51" s="105">
        <v>8596.5329999999994</v>
      </c>
      <c r="H51" s="105">
        <f t="shared" si="3"/>
        <v>-93.532999999999447</v>
      </c>
      <c r="I51" s="106">
        <f t="shared" si="4"/>
        <v>98.911968348170134</v>
      </c>
      <c r="J51" s="118">
        <f t="shared" si="5"/>
        <v>141.71666666666667</v>
      </c>
    </row>
    <row r="52" spans="1:11" x14ac:dyDescent="0.25">
      <c r="A52" s="385"/>
      <c r="B52" s="385"/>
      <c r="C52" s="400"/>
      <c r="D52" s="211" t="s">
        <v>34</v>
      </c>
      <c r="E52" s="96">
        <v>4990</v>
      </c>
      <c r="G52" s="105">
        <v>5044.8899999999994</v>
      </c>
      <c r="H52" s="105">
        <f t="shared" si="3"/>
        <v>-54.889999999999418</v>
      </c>
      <c r="I52" s="106">
        <f t="shared" si="4"/>
        <v>98.911968348170149</v>
      </c>
      <c r="J52" s="118">
        <f t="shared" si="5"/>
        <v>83.166666666666671</v>
      </c>
    </row>
    <row r="53" spans="1:11" x14ac:dyDescent="0.25">
      <c r="A53" s="385"/>
      <c r="B53" s="385"/>
      <c r="C53" s="399" t="s">
        <v>350</v>
      </c>
      <c r="D53" s="175" t="s">
        <v>33</v>
      </c>
      <c r="E53" s="96">
        <v>9127.2170099999985</v>
      </c>
      <c r="G53" s="105">
        <v>9127.2170099999985</v>
      </c>
      <c r="H53" s="105">
        <f t="shared" si="3"/>
        <v>0</v>
      </c>
      <c r="I53" s="106">
        <f t="shared" si="4"/>
        <v>100</v>
      </c>
      <c r="J53" s="118">
        <f t="shared" si="5"/>
        <v>152.12028349999997</v>
      </c>
    </row>
    <row r="54" spans="1:11" x14ac:dyDescent="0.25">
      <c r="A54" s="385"/>
      <c r="B54" s="385"/>
      <c r="C54" s="400"/>
      <c r="D54" s="211" t="s">
        <v>34</v>
      </c>
      <c r="E54" s="96">
        <v>4419.8695799999996</v>
      </c>
      <c r="G54" s="105">
        <v>4419.8695799999996</v>
      </c>
      <c r="H54" s="105">
        <f t="shared" si="3"/>
        <v>0</v>
      </c>
      <c r="I54" s="106">
        <f t="shared" si="4"/>
        <v>100</v>
      </c>
      <c r="J54" s="118">
        <f t="shared" si="5"/>
        <v>73.664492999999993</v>
      </c>
    </row>
    <row r="55" spans="1:11" x14ac:dyDescent="0.25">
      <c r="A55" s="385"/>
      <c r="B55" s="385"/>
      <c r="C55" s="168" t="s">
        <v>671</v>
      </c>
      <c r="D55" s="169" t="s">
        <v>33</v>
      </c>
      <c r="E55" s="161">
        <v>7282</v>
      </c>
      <c r="G55" s="143"/>
      <c r="H55" s="105">
        <f t="shared" si="3"/>
        <v>7282</v>
      </c>
      <c r="I55" s="106" t="str">
        <f>IFERROR(E55/G55*100,"-")</f>
        <v>-</v>
      </c>
      <c r="J55" s="118">
        <f t="shared" si="5"/>
        <v>121.36666666666666</v>
      </c>
    </row>
    <row r="56" spans="1:11" x14ac:dyDescent="0.25">
      <c r="A56" s="385"/>
      <c r="B56" s="385"/>
      <c r="C56" s="399" t="s">
        <v>346</v>
      </c>
      <c r="D56" s="211" t="s">
        <v>33</v>
      </c>
      <c r="E56" s="96">
        <v>5398.2648299999992</v>
      </c>
      <c r="G56" s="105">
        <v>5398.2648299999992</v>
      </c>
      <c r="H56" s="105">
        <f t="shared" si="0"/>
        <v>0</v>
      </c>
      <c r="I56" s="106">
        <f t="shared" si="1"/>
        <v>100</v>
      </c>
      <c r="J56" s="118">
        <f t="shared" si="2"/>
        <v>89.971080499999985</v>
      </c>
    </row>
    <row r="57" spans="1:11" x14ac:dyDescent="0.25">
      <c r="A57" s="385"/>
      <c r="B57" s="385"/>
      <c r="C57" s="400"/>
      <c r="D57" s="211" t="s">
        <v>34</v>
      </c>
      <c r="E57" s="96">
        <v>2508.6246299999998</v>
      </c>
      <c r="G57" s="105">
        <v>2508.6246299999998</v>
      </c>
      <c r="H57" s="105">
        <f t="shared" si="0"/>
        <v>0</v>
      </c>
      <c r="I57" s="106">
        <f t="shared" si="1"/>
        <v>100</v>
      </c>
      <c r="J57" s="118">
        <f t="shared" si="2"/>
        <v>41.810410499999996</v>
      </c>
    </row>
    <row r="58" spans="1:11" x14ac:dyDescent="0.25">
      <c r="A58" s="385"/>
      <c r="B58" s="385"/>
      <c r="C58" s="399" t="s">
        <v>345</v>
      </c>
      <c r="D58" s="211" t="s">
        <v>33</v>
      </c>
      <c r="E58" s="96">
        <v>8876.1674210099991</v>
      </c>
      <c r="G58" s="105">
        <v>8876.1674210099991</v>
      </c>
      <c r="H58" s="105">
        <f>E58-G58</f>
        <v>0</v>
      </c>
      <c r="I58" s="106">
        <f>IFERROR(E58/G58*100,"-")</f>
        <v>100</v>
      </c>
      <c r="J58" s="118">
        <f>E58/60</f>
        <v>147.93612368349997</v>
      </c>
    </row>
    <row r="59" spans="1:11" x14ac:dyDescent="0.25">
      <c r="A59" s="385"/>
      <c r="B59" s="385"/>
      <c r="C59" s="400"/>
      <c r="D59" s="211" t="s">
        <v>34</v>
      </c>
      <c r="E59" s="96">
        <v>8923.0522325999973</v>
      </c>
      <c r="G59" s="105">
        <v>8923.0522325999973</v>
      </c>
      <c r="H59" s="105">
        <f>E59-G59</f>
        <v>0</v>
      </c>
      <c r="I59" s="106">
        <f>IFERROR(E59/G59*100,"-")</f>
        <v>100</v>
      </c>
      <c r="J59" s="118">
        <f>E59/60</f>
        <v>148.71753720999996</v>
      </c>
    </row>
    <row r="60" spans="1:11" x14ac:dyDescent="0.25">
      <c r="A60" s="385"/>
      <c r="B60" s="385"/>
      <c r="C60" s="399" t="s">
        <v>70</v>
      </c>
      <c r="D60" s="175" t="s">
        <v>33</v>
      </c>
      <c r="E60" s="96">
        <v>9073.4833507799976</v>
      </c>
      <c r="G60" s="105">
        <v>9073.4833507799976</v>
      </c>
      <c r="H60" s="105">
        <f>E60-G60</f>
        <v>0</v>
      </c>
      <c r="I60" s="106">
        <f>IFERROR(E60/G60*100,"-")</f>
        <v>100</v>
      </c>
      <c r="J60" s="118">
        <f>E60/60</f>
        <v>151.22472251299996</v>
      </c>
    </row>
    <row r="61" spans="1:11" x14ac:dyDescent="0.25">
      <c r="A61" s="385"/>
      <c r="B61" s="385"/>
      <c r="C61" s="400"/>
      <c r="D61" s="211" t="s">
        <v>34</v>
      </c>
      <c r="E61" s="96">
        <v>6347.8903057499992</v>
      </c>
      <c r="G61" s="105">
        <v>6347.8903057499992</v>
      </c>
      <c r="H61" s="105">
        <f>E61-G61</f>
        <v>0</v>
      </c>
      <c r="I61" s="106">
        <f>IFERROR(E61/G61*100,"-")</f>
        <v>100</v>
      </c>
      <c r="J61" s="118">
        <f>E61/60</f>
        <v>105.79817176249999</v>
      </c>
    </row>
    <row r="62" spans="1:11" x14ac:dyDescent="0.25">
      <c r="A62" s="385"/>
      <c r="B62" s="385"/>
      <c r="C62" s="399" t="s">
        <v>347</v>
      </c>
      <c r="D62" s="175" t="s">
        <v>33</v>
      </c>
      <c r="E62" s="96">
        <v>6091.05</v>
      </c>
      <c r="G62" s="105">
        <v>6018.8209469699987</v>
      </c>
      <c r="H62" s="105">
        <f t="shared" si="0"/>
        <v>72.229053030001523</v>
      </c>
      <c r="I62" s="106">
        <f t="shared" si="1"/>
        <v>101.20005319424502</v>
      </c>
      <c r="J62" s="118">
        <f t="shared" si="2"/>
        <v>101.5175</v>
      </c>
    </row>
    <row r="63" spans="1:11" x14ac:dyDescent="0.25">
      <c r="A63" s="385"/>
      <c r="B63" s="385"/>
      <c r="C63" s="400"/>
      <c r="D63" s="211" t="s">
        <v>34</v>
      </c>
      <c r="E63" s="96">
        <v>6905.87</v>
      </c>
      <c r="G63" s="105">
        <v>6823.980790919999</v>
      </c>
      <c r="H63" s="105">
        <f t="shared" si="0"/>
        <v>81.88920908000091</v>
      </c>
      <c r="I63" s="106">
        <f t="shared" si="1"/>
        <v>101.20002109602892</v>
      </c>
      <c r="J63" s="118">
        <f t="shared" si="2"/>
        <v>115.09783333333333</v>
      </c>
    </row>
    <row r="64" spans="1:11" x14ac:dyDescent="0.25">
      <c r="A64" s="385"/>
      <c r="B64" s="385"/>
      <c r="C64" s="399" t="s">
        <v>72</v>
      </c>
      <c r="D64" s="175" t="s">
        <v>33</v>
      </c>
      <c r="E64" s="96">
        <v>11826.799319999998</v>
      </c>
      <c r="G64" s="105">
        <v>11826.799319999998</v>
      </c>
      <c r="H64" s="105">
        <f>E64-G64</f>
        <v>0</v>
      </c>
      <c r="I64" s="106">
        <f>IFERROR(E64/G64*100,"-")</f>
        <v>100</v>
      </c>
      <c r="J64" s="118">
        <f>E64/60</f>
        <v>197.11332199999998</v>
      </c>
    </row>
    <row r="65" spans="1:11" x14ac:dyDescent="0.25">
      <c r="A65" s="385"/>
      <c r="B65" s="385"/>
      <c r="C65" s="400"/>
      <c r="D65" s="211" t="s">
        <v>34</v>
      </c>
      <c r="E65" s="96">
        <v>6433.6552049999991</v>
      </c>
      <c r="G65" s="105">
        <v>6433.6552049999991</v>
      </c>
      <c r="H65" s="105">
        <f>E65-G65</f>
        <v>0</v>
      </c>
      <c r="I65" s="106">
        <f>IFERROR(E65/G65*100,"-")</f>
        <v>100</v>
      </c>
      <c r="J65" s="118">
        <f>E65/60</f>
        <v>107.22758674999999</v>
      </c>
    </row>
    <row r="66" spans="1:11" x14ac:dyDescent="0.25">
      <c r="A66" s="385"/>
      <c r="B66" s="385"/>
      <c r="C66" s="399" t="s">
        <v>351</v>
      </c>
      <c r="D66" s="175" t="s">
        <v>33</v>
      </c>
      <c r="E66" s="96">
        <v>10600.729289999997</v>
      </c>
      <c r="G66" s="105">
        <v>10600.729289999997</v>
      </c>
      <c r="H66" s="105">
        <f>E66-G66</f>
        <v>0</v>
      </c>
      <c r="I66" s="106">
        <f>IFERROR(E66/G66*100,"-")</f>
        <v>100</v>
      </c>
      <c r="J66" s="118">
        <f>E66/60</f>
        <v>176.67882149999997</v>
      </c>
      <c r="K66" s="129"/>
    </row>
    <row r="67" spans="1:11" x14ac:dyDescent="0.25">
      <c r="A67" s="385"/>
      <c r="B67" s="385"/>
      <c r="C67" s="400"/>
      <c r="D67" s="175" t="s">
        <v>34</v>
      </c>
      <c r="E67" s="96">
        <v>6214.0912799999987</v>
      </c>
      <c r="G67" s="105">
        <v>6214.0912799999987</v>
      </c>
      <c r="H67" s="105">
        <f>E67-G67</f>
        <v>0</v>
      </c>
      <c r="I67" s="106">
        <f>IFERROR(E67/G67*100,"-")</f>
        <v>100</v>
      </c>
      <c r="J67" s="118">
        <f>E67/60</f>
        <v>103.56818799999998</v>
      </c>
      <c r="K67" s="129"/>
    </row>
    <row r="68" spans="1:11" ht="18.75" customHeight="1" x14ac:dyDescent="0.25">
      <c r="A68" s="385"/>
      <c r="B68" s="385"/>
      <c r="C68" s="399" t="s">
        <v>348</v>
      </c>
      <c r="D68" s="175" t="s">
        <v>33</v>
      </c>
      <c r="E68" s="96">
        <v>10176.700000000001</v>
      </c>
      <c r="G68" s="105">
        <v>0</v>
      </c>
      <c r="H68" s="105">
        <f t="shared" si="0"/>
        <v>10176.700000000001</v>
      </c>
      <c r="I68" s="106" t="str">
        <f>IFERROR(E68/G68*100,"-")</f>
        <v>-</v>
      </c>
      <c r="J68" s="118">
        <f t="shared" si="2"/>
        <v>169.61166666666668</v>
      </c>
    </row>
    <row r="69" spans="1:11" ht="18.75" customHeight="1" x14ac:dyDescent="0.25">
      <c r="A69" s="385"/>
      <c r="B69" s="385"/>
      <c r="C69" s="400"/>
      <c r="D69" s="211" t="s">
        <v>34</v>
      </c>
      <c r="E69" s="96">
        <v>7198.18</v>
      </c>
      <c r="G69" s="105">
        <v>8288.0314049999979</v>
      </c>
      <c r="H69" s="105">
        <f t="shared" si="0"/>
        <v>-1089.8514049999976</v>
      </c>
      <c r="I69" s="106">
        <f t="shared" si="1"/>
        <v>86.850298318820165</v>
      </c>
      <c r="J69" s="118">
        <f t="shared" si="2"/>
        <v>119.96966666666667</v>
      </c>
    </row>
    <row r="70" spans="1:11" ht="21" customHeight="1" x14ac:dyDescent="0.25">
      <c r="A70" s="385"/>
      <c r="B70" s="385"/>
      <c r="C70" s="399" t="s">
        <v>399</v>
      </c>
      <c r="D70" s="256" t="s">
        <v>33</v>
      </c>
      <c r="E70" s="96">
        <v>2800</v>
      </c>
      <c r="G70" s="105">
        <v>2800</v>
      </c>
      <c r="H70" s="105">
        <f t="shared" si="0"/>
        <v>0</v>
      </c>
      <c r="I70" s="106">
        <f t="shared" si="1"/>
        <v>100</v>
      </c>
      <c r="J70" s="118">
        <f t="shared" si="2"/>
        <v>46.666666666666664</v>
      </c>
    </row>
    <row r="71" spans="1:11" x14ac:dyDescent="0.25">
      <c r="A71" s="385"/>
      <c r="B71" s="385"/>
      <c r="C71" s="400"/>
      <c r="D71" s="256" t="s">
        <v>34</v>
      </c>
      <c r="E71" s="96">
        <v>2800</v>
      </c>
      <c r="G71" s="105">
        <v>2800</v>
      </c>
      <c r="H71" s="105">
        <f>E71-G71</f>
        <v>0</v>
      </c>
      <c r="I71" s="106">
        <f>IFERROR(E71/G71*100,"-")</f>
        <v>100</v>
      </c>
      <c r="J71" s="118">
        <f t="shared" si="2"/>
        <v>46.666666666666664</v>
      </c>
    </row>
    <row r="72" spans="1:11" x14ac:dyDescent="0.25">
      <c r="A72" s="385"/>
      <c r="B72" s="385"/>
      <c r="C72" s="399" t="s">
        <v>349</v>
      </c>
      <c r="D72" s="175" t="s">
        <v>33</v>
      </c>
      <c r="E72" s="96">
        <v>9624</v>
      </c>
      <c r="G72" s="105">
        <v>9623.7089999999989</v>
      </c>
      <c r="H72" s="105">
        <f t="shared" si="0"/>
        <v>0.29100000000107684</v>
      </c>
      <c r="I72" s="106">
        <f t="shared" si="1"/>
        <v>100.00302378220289</v>
      </c>
      <c r="J72" s="118">
        <f t="shared" si="2"/>
        <v>160.4</v>
      </c>
    </row>
    <row r="73" spans="1:11" x14ac:dyDescent="0.25">
      <c r="A73" s="385"/>
      <c r="B73" s="385"/>
      <c r="C73" s="400"/>
      <c r="D73" s="211" t="s">
        <v>34</v>
      </c>
      <c r="E73" s="96">
        <v>7112</v>
      </c>
      <c r="G73" s="105">
        <v>7111.3739999999989</v>
      </c>
      <c r="H73" s="105">
        <f t="shared" si="0"/>
        <v>0.62600000000111322</v>
      </c>
      <c r="I73" s="106">
        <f t="shared" si="1"/>
        <v>100.00880279957151</v>
      </c>
      <c r="J73" s="118">
        <f t="shared" si="2"/>
        <v>118.53333333333333</v>
      </c>
    </row>
    <row r="74" spans="1:11" x14ac:dyDescent="0.25">
      <c r="A74" s="385"/>
      <c r="B74" s="385"/>
      <c r="C74" s="399" t="s">
        <v>74</v>
      </c>
      <c r="D74" s="175" t="s">
        <v>33</v>
      </c>
      <c r="E74" s="96">
        <v>10584.37</v>
      </c>
      <c r="G74" s="105">
        <v>10621.454789999998</v>
      </c>
      <c r="H74" s="105">
        <f t="shared" si="0"/>
        <v>-37.084789999997156</v>
      </c>
      <c r="I74" s="106">
        <f t="shared" si="1"/>
        <v>99.650850182642472</v>
      </c>
      <c r="J74" s="118">
        <f t="shared" si="2"/>
        <v>176.40616666666668</v>
      </c>
    </row>
    <row r="75" spans="1:11" x14ac:dyDescent="0.25">
      <c r="A75" s="385"/>
      <c r="B75" s="385"/>
      <c r="C75" s="400"/>
      <c r="D75" s="211" t="s">
        <v>34</v>
      </c>
      <c r="E75" s="96">
        <v>7389.73</v>
      </c>
      <c r="G75" s="105">
        <v>7422.6558449999984</v>
      </c>
      <c r="H75" s="105">
        <f t="shared" si="0"/>
        <v>-32.925844999998844</v>
      </c>
      <c r="I75" s="106">
        <f t="shared" si="1"/>
        <v>99.556414231138334</v>
      </c>
      <c r="J75" s="118">
        <f t="shared" si="2"/>
        <v>123.16216666666666</v>
      </c>
    </row>
    <row r="76" spans="1:11" ht="37.5" customHeight="1" x14ac:dyDescent="0.25">
      <c r="A76" s="176"/>
      <c r="B76" s="177"/>
      <c r="C76" s="178" t="s">
        <v>36</v>
      </c>
      <c r="D76" s="179"/>
      <c r="E76" s="52"/>
      <c r="G76" s="105"/>
      <c r="H76" s="105"/>
      <c r="I76" s="106"/>
    </row>
    <row r="77" spans="1:11" x14ac:dyDescent="0.25">
      <c r="G77" s="105"/>
      <c r="H77" s="105"/>
      <c r="I77" s="106"/>
    </row>
    <row r="78" spans="1:11" ht="35.25" customHeight="1" x14ac:dyDescent="0.25">
      <c r="A78" s="176"/>
      <c r="B78" s="184"/>
      <c r="C78" s="185" t="s">
        <v>214</v>
      </c>
      <c r="D78" s="186"/>
      <c r="E78" s="65"/>
      <c r="G78" s="105"/>
      <c r="H78" s="105"/>
      <c r="I78" s="106"/>
    </row>
    <row r="79" spans="1:11" ht="18.75" x14ac:dyDescent="0.3">
      <c r="A79" s="419"/>
      <c r="B79" s="419"/>
      <c r="C79" s="323" t="s">
        <v>75</v>
      </c>
      <c r="D79" s="324"/>
      <c r="E79" s="97"/>
      <c r="G79" s="105"/>
      <c r="H79" s="105"/>
      <c r="I79" s="106"/>
    </row>
    <row r="80" spans="1:11" x14ac:dyDescent="0.25">
      <c r="A80" s="420"/>
      <c r="B80" s="420"/>
      <c r="C80" s="325" t="s">
        <v>66</v>
      </c>
      <c r="D80" s="326"/>
      <c r="E80" s="95"/>
      <c r="G80" s="105"/>
      <c r="H80" s="105"/>
      <c r="I80" s="106"/>
    </row>
    <row r="81" spans="1:11" x14ac:dyDescent="0.25">
      <c r="A81" s="420"/>
      <c r="B81" s="420"/>
      <c r="C81" s="327" t="s">
        <v>100</v>
      </c>
      <c r="D81" s="328"/>
      <c r="E81" s="98">
        <v>16</v>
      </c>
      <c r="G81" s="105">
        <v>16</v>
      </c>
      <c r="H81" s="105">
        <f t="shared" ref="H81:H145" si="6">E81-G81</f>
        <v>0</v>
      </c>
      <c r="I81" s="106">
        <f t="shared" ref="I81:I145" si="7">IFERROR(E81/G81*100,"-")</f>
        <v>100</v>
      </c>
      <c r="K81" s="128"/>
    </row>
    <row r="82" spans="1:11" x14ac:dyDescent="0.25">
      <c r="A82" s="420"/>
      <c r="B82" s="420"/>
      <c r="C82" s="327" t="s">
        <v>101</v>
      </c>
      <c r="D82" s="328"/>
      <c r="E82" s="98">
        <v>61.5</v>
      </c>
      <c r="G82" s="105">
        <v>61.5</v>
      </c>
      <c r="H82" s="105">
        <f t="shared" si="6"/>
        <v>0</v>
      </c>
      <c r="I82" s="106">
        <f t="shared" si="7"/>
        <v>100</v>
      </c>
      <c r="K82" s="128"/>
    </row>
    <row r="83" spans="1:11" x14ac:dyDescent="0.25">
      <c r="A83" s="420"/>
      <c r="B83" s="420"/>
      <c r="C83" s="327" t="s">
        <v>102</v>
      </c>
      <c r="D83" s="328"/>
      <c r="E83" s="98">
        <v>16.28</v>
      </c>
      <c r="G83" s="105">
        <v>16.28</v>
      </c>
      <c r="H83" s="105">
        <f t="shared" si="6"/>
        <v>0</v>
      </c>
      <c r="I83" s="106">
        <f t="shared" si="7"/>
        <v>100</v>
      </c>
      <c r="K83" s="128"/>
    </row>
    <row r="84" spans="1:11" x14ac:dyDescent="0.25">
      <c r="A84" s="420"/>
      <c r="B84" s="420"/>
      <c r="C84" s="329" t="s">
        <v>69</v>
      </c>
      <c r="D84" s="324"/>
      <c r="E84" s="97"/>
      <c r="G84" s="105"/>
      <c r="H84" s="105"/>
      <c r="I84" s="106"/>
      <c r="K84" s="128"/>
    </row>
    <row r="85" spans="1:11" x14ac:dyDescent="0.25">
      <c r="A85" s="420"/>
      <c r="B85" s="420"/>
      <c r="C85" s="327" t="s">
        <v>103</v>
      </c>
      <c r="D85" s="328"/>
      <c r="E85" s="98">
        <v>129.47999999999999</v>
      </c>
      <c r="G85" s="105">
        <v>127.7</v>
      </c>
      <c r="H85" s="105">
        <f t="shared" si="6"/>
        <v>1.7799999999999869</v>
      </c>
      <c r="I85" s="106">
        <f t="shared" si="7"/>
        <v>101.39389193422082</v>
      </c>
      <c r="K85" s="128"/>
    </row>
    <row r="86" spans="1:11" x14ac:dyDescent="0.25">
      <c r="A86" s="420"/>
      <c r="B86" s="420"/>
      <c r="C86" s="327" t="s">
        <v>104</v>
      </c>
      <c r="D86" s="328"/>
      <c r="E86" s="98">
        <v>257.35000000000002</v>
      </c>
      <c r="G86" s="105">
        <v>265.62</v>
      </c>
      <c r="H86" s="105">
        <f t="shared" si="6"/>
        <v>-8.2699999999999818</v>
      </c>
      <c r="I86" s="106">
        <f t="shared" si="7"/>
        <v>96.886529628793014</v>
      </c>
      <c r="K86" s="128"/>
    </row>
    <row r="87" spans="1:11" x14ac:dyDescent="0.25">
      <c r="A87" s="420"/>
      <c r="B87" s="420"/>
      <c r="C87" s="327" t="s">
        <v>105</v>
      </c>
      <c r="D87" s="328"/>
      <c r="E87" s="98">
        <v>116.36</v>
      </c>
      <c r="G87" s="105">
        <v>114.67</v>
      </c>
      <c r="H87" s="105">
        <f t="shared" si="6"/>
        <v>1.6899999999999977</v>
      </c>
      <c r="I87" s="106">
        <f t="shared" si="7"/>
        <v>101.47379436644283</v>
      </c>
      <c r="K87" s="128"/>
    </row>
    <row r="88" spans="1:11" x14ac:dyDescent="0.25">
      <c r="A88" s="420"/>
      <c r="B88" s="420"/>
      <c r="C88" s="329" t="s">
        <v>71</v>
      </c>
      <c r="D88" s="324"/>
      <c r="E88" s="97"/>
      <c r="G88" s="105"/>
      <c r="H88" s="105"/>
      <c r="I88" s="106"/>
      <c r="K88" s="128"/>
    </row>
    <row r="89" spans="1:11" x14ac:dyDescent="0.25">
      <c r="A89" s="420"/>
      <c r="B89" s="420"/>
      <c r="C89" s="327" t="s">
        <v>291</v>
      </c>
      <c r="D89" s="328"/>
      <c r="E89" s="98">
        <v>0</v>
      </c>
      <c r="G89" s="105">
        <v>0</v>
      </c>
      <c r="H89" s="105">
        <f t="shared" si="6"/>
        <v>0</v>
      </c>
      <c r="I89" s="106" t="str">
        <f t="shared" si="7"/>
        <v>-</v>
      </c>
      <c r="K89" s="128"/>
    </row>
    <row r="90" spans="1:11" x14ac:dyDescent="0.25">
      <c r="A90" s="420"/>
      <c r="B90" s="420"/>
      <c r="C90" s="327" t="s">
        <v>626</v>
      </c>
      <c r="D90" s="330"/>
      <c r="E90" s="98">
        <v>0</v>
      </c>
      <c r="G90" s="105">
        <v>0</v>
      </c>
      <c r="H90" s="105">
        <f t="shared" si="6"/>
        <v>0</v>
      </c>
      <c r="I90" s="106" t="str">
        <f t="shared" si="7"/>
        <v>-</v>
      </c>
      <c r="K90" s="128"/>
    </row>
    <row r="91" spans="1:11" x14ac:dyDescent="0.25">
      <c r="A91" s="420"/>
      <c r="B91" s="420"/>
      <c r="C91" s="327" t="s">
        <v>660</v>
      </c>
      <c r="D91" s="330"/>
      <c r="E91" s="98"/>
      <c r="G91" s="143"/>
      <c r="H91" s="105">
        <f>E91-G91</f>
        <v>0</v>
      </c>
      <c r="I91" s="106" t="str">
        <f>IFERROR(E91/G91*100,"-")</f>
        <v>-</v>
      </c>
      <c r="K91" s="128"/>
    </row>
    <row r="92" spans="1:11" x14ac:dyDescent="0.25">
      <c r="A92" s="420"/>
      <c r="B92" s="420"/>
      <c r="C92" s="329" t="s">
        <v>73</v>
      </c>
      <c r="D92" s="324"/>
      <c r="E92" s="97"/>
      <c r="G92" s="105"/>
      <c r="H92" s="105"/>
      <c r="I92" s="106"/>
      <c r="K92" s="128"/>
    </row>
    <row r="93" spans="1:11" x14ac:dyDescent="0.25">
      <c r="A93" s="420"/>
      <c r="B93" s="420"/>
      <c r="C93" s="327" t="s">
        <v>322</v>
      </c>
      <c r="D93" s="328"/>
      <c r="E93" s="98">
        <v>36.159999999999997</v>
      </c>
      <c r="G93" s="105">
        <v>35.130000000000003</v>
      </c>
      <c r="H93" s="105">
        <f t="shared" si="6"/>
        <v>1.029999999999994</v>
      </c>
      <c r="I93" s="106">
        <f t="shared" si="7"/>
        <v>102.93196697978935</v>
      </c>
      <c r="K93" s="128"/>
    </row>
    <row r="94" spans="1:11" x14ac:dyDescent="0.25">
      <c r="A94" s="420"/>
      <c r="B94" s="420"/>
      <c r="C94" s="327" t="s">
        <v>323</v>
      </c>
      <c r="D94" s="328"/>
      <c r="E94" s="98">
        <v>76.91</v>
      </c>
      <c r="G94" s="105">
        <v>75.39</v>
      </c>
      <c r="H94" s="105">
        <f t="shared" si="6"/>
        <v>1.519999999999996</v>
      </c>
      <c r="I94" s="106">
        <f t="shared" si="7"/>
        <v>102.01618251757527</v>
      </c>
      <c r="K94" s="128"/>
    </row>
    <row r="95" spans="1:11" x14ac:dyDescent="0.25">
      <c r="A95" s="420"/>
      <c r="B95" s="420"/>
      <c r="C95" s="327" t="s">
        <v>324</v>
      </c>
      <c r="D95" s="328"/>
      <c r="E95" s="98">
        <v>109.95</v>
      </c>
      <c r="G95" s="105">
        <v>108.18</v>
      </c>
      <c r="H95" s="105">
        <f t="shared" si="6"/>
        <v>1.769999999999996</v>
      </c>
      <c r="I95" s="106">
        <f t="shared" si="7"/>
        <v>101.63616195230172</v>
      </c>
      <c r="K95" s="128"/>
    </row>
    <row r="96" spans="1:11" ht="18.75" x14ac:dyDescent="0.3">
      <c r="A96" s="420"/>
      <c r="B96" s="420"/>
      <c r="C96" s="331" t="s">
        <v>76</v>
      </c>
      <c r="D96" s="332"/>
      <c r="E96" s="99"/>
      <c r="G96" s="105"/>
      <c r="H96" s="105"/>
      <c r="I96" s="106"/>
      <c r="K96" s="128"/>
    </row>
    <row r="97" spans="1:11" x14ac:dyDescent="0.25">
      <c r="A97" s="420"/>
      <c r="B97" s="420"/>
      <c r="C97" s="329" t="s">
        <v>66</v>
      </c>
      <c r="D97" s="324"/>
      <c r="E97" s="97"/>
      <c r="G97" s="105"/>
      <c r="H97" s="105"/>
      <c r="I97" s="106"/>
      <c r="K97" s="128"/>
    </row>
    <row r="98" spans="1:11" x14ac:dyDescent="0.25">
      <c r="A98" s="420"/>
      <c r="B98" s="420"/>
      <c r="C98" s="327" t="s">
        <v>325</v>
      </c>
      <c r="D98" s="333"/>
      <c r="E98" s="100">
        <v>20.96</v>
      </c>
      <c r="G98" s="105">
        <v>20.96</v>
      </c>
      <c r="H98" s="105">
        <f t="shared" si="6"/>
        <v>0</v>
      </c>
      <c r="I98" s="106">
        <f t="shared" si="7"/>
        <v>100</v>
      </c>
      <c r="K98" s="128"/>
    </row>
    <row r="99" spans="1:11" x14ac:dyDescent="0.25">
      <c r="A99" s="420"/>
      <c r="B99" s="420"/>
      <c r="C99" s="327" t="s">
        <v>326</v>
      </c>
      <c r="D99" s="333"/>
      <c r="E99" s="98">
        <v>26.92</v>
      </c>
      <c r="G99" s="105">
        <v>26.92</v>
      </c>
      <c r="H99" s="105">
        <f t="shared" si="6"/>
        <v>0</v>
      </c>
      <c r="I99" s="106">
        <f t="shared" si="7"/>
        <v>100</v>
      </c>
      <c r="K99" s="128"/>
    </row>
    <row r="100" spans="1:11" x14ac:dyDescent="0.25">
      <c r="A100" s="420"/>
      <c r="B100" s="420"/>
      <c r="C100" s="327" t="s">
        <v>327</v>
      </c>
      <c r="D100" s="334"/>
      <c r="E100" s="101">
        <v>27.83</v>
      </c>
      <c r="G100" s="105">
        <v>27.83</v>
      </c>
      <c r="H100" s="105">
        <f t="shared" si="6"/>
        <v>0</v>
      </c>
      <c r="I100" s="106">
        <f t="shared" si="7"/>
        <v>100</v>
      </c>
      <c r="K100" s="128"/>
    </row>
    <row r="101" spans="1:11" x14ac:dyDescent="0.25">
      <c r="A101" s="420"/>
      <c r="B101" s="420"/>
      <c r="C101" s="329" t="s">
        <v>67</v>
      </c>
      <c r="D101" s="324"/>
      <c r="E101" s="97"/>
      <c r="G101" s="105"/>
      <c r="H101" s="105"/>
      <c r="I101" s="106"/>
      <c r="K101" s="128"/>
    </row>
    <row r="102" spans="1:11" x14ac:dyDescent="0.25">
      <c r="A102" s="420"/>
      <c r="B102" s="420"/>
      <c r="C102" s="327" t="s">
        <v>106</v>
      </c>
      <c r="D102" s="333"/>
      <c r="E102" s="98">
        <v>24.15</v>
      </c>
      <c r="G102" s="105">
        <v>23</v>
      </c>
      <c r="H102" s="105">
        <f t="shared" si="6"/>
        <v>1.1499999999999986</v>
      </c>
      <c r="I102" s="106">
        <f t="shared" si="7"/>
        <v>105</v>
      </c>
      <c r="K102" s="128"/>
    </row>
    <row r="103" spans="1:11" x14ac:dyDescent="0.25">
      <c r="A103" s="420"/>
      <c r="B103" s="420"/>
      <c r="C103" s="327" t="s">
        <v>107</v>
      </c>
      <c r="D103" s="328"/>
      <c r="E103" s="98">
        <v>63.5</v>
      </c>
      <c r="G103" s="105">
        <v>68</v>
      </c>
      <c r="H103" s="105">
        <f t="shared" si="6"/>
        <v>-4.5</v>
      </c>
      <c r="I103" s="106">
        <f t="shared" si="7"/>
        <v>93.382352941176478</v>
      </c>
      <c r="K103" s="128"/>
    </row>
    <row r="104" spans="1:11" x14ac:dyDescent="0.25">
      <c r="A104" s="420"/>
      <c r="B104" s="420"/>
      <c r="C104" s="327" t="s">
        <v>108</v>
      </c>
      <c r="D104" s="328"/>
      <c r="E104" s="98">
        <v>40</v>
      </c>
      <c r="G104" s="105">
        <v>41</v>
      </c>
      <c r="H104" s="105">
        <f t="shared" si="6"/>
        <v>-1</v>
      </c>
      <c r="I104" s="106">
        <f t="shared" si="7"/>
        <v>97.560975609756099</v>
      </c>
      <c r="K104" s="128"/>
    </row>
    <row r="105" spans="1:11" x14ac:dyDescent="0.25">
      <c r="A105" s="420"/>
      <c r="B105" s="420"/>
      <c r="C105" s="327" t="s">
        <v>109</v>
      </c>
      <c r="D105" s="333"/>
      <c r="E105" s="100">
        <v>9.4499999999999993</v>
      </c>
      <c r="G105" s="105">
        <v>9</v>
      </c>
      <c r="H105" s="105">
        <f t="shared" si="6"/>
        <v>0.44999999999999929</v>
      </c>
      <c r="I105" s="106">
        <f t="shared" si="7"/>
        <v>104.99999999999999</v>
      </c>
      <c r="K105" s="128"/>
    </row>
    <row r="106" spans="1:11" x14ac:dyDescent="0.25">
      <c r="A106" s="420"/>
      <c r="B106" s="420"/>
      <c r="C106" s="327" t="s">
        <v>110</v>
      </c>
      <c r="D106" s="333"/>
      <c r="E106" s="100">
        <v>28.35</v>
      </c>
      <c r="G106" s="105">
        <v>27</v>
      </c>
      <c r="H106" s="105">
        <f t="shared" si="6"/>
        <v>1.3500000000000014</v>
      </c>
      <c r="I106" s="106">
        <f t="shared" si="7"/>
        <v>105</v>
      </c>
      <c r="K106" s="128"/>
    </row>
    <row r="107" spans="1:11" x14ac:dyDescent="0.25">
      <c r="A107" s="420"/>
      <c r="B107" s="420"/>
      <c r="C107" s="327" t="s">
        <v>111</v>
      </c>
      <c r="D107" s="333"/>
      <c r="E107" s="100">
        <v>10.5</v>
      </c>
      <c r="G107" s="105">
        <v>10</v>
      </c>
      <c r="H107" s="105">
        <f t="shared" si="6"/>
        <v>0.5</v>
      </c>
      <c r="I107" s="106">
        <f t="shared" si="7"/>
        <v>105</v>
      </c>
      <c r="K107" s="128"/>
    </row>
    <row r="108" spans="1:11" x14ac:dyDescent="0.25">
      <c r="A108" s="420"/>
      <c r="B108" s="420"/>
      <c r="C108" s="327" t="s">
        <v>292</v>
      </c>
      <c r="D108" s="334"/>
      <c r="E108" s="101"/>
      <c r="G108" s="105">
        <v>0</v>
      </c>
      <c r="H108" s="105">
        <f t="shared" si="6"/>
        <v>0</v>
      </c>
      <c r="I108" s="106" t="str">
        <f t="shared" si="7"/>
        <v>-</v>
      </c>
      <c r="K108" s="128"/>
    </row>
    <row r="109" spans="1:11" x14ac:dyDescent="0.25">
      <c r="A109" s="420"/>
      <c r="B109" s="420"/>
      <c r="C109" s="329" t="s">
        <v>68</v>
      </c>
      <c r="D109" s="324"/>
      <c r="E109" s="97"/>
      <c r="G109" s="105"/>
      <c r="H109" s="105"/>
      <c r="I109" s="106"/>
      <c r="K109" s="128"/>
    </row>
    <row r="110" spans="1:11" x14ac:dyDescent="0.25">
      <c r="A110" s="420"/>
      <c r="B110" s="420"/>
      <c r="C110" s="327" t="s">
        <v>33</v>
      </c>
      <c r="D110" s="328"/>
      <c r="E110" s="98">
        <v>0</v>
      </c>
      <c r="G110" s="105">
        <v>0</v>
      </c>
      <c r="H110" s="105">
        <f t="shared" si="6"/>
        <v>0</v>
      </c>
      <c r="I110" s="106" t="str">
        <f t="shared" si="7"/>
        <v>-</v>
      </c>
      <c r="K110" s="128"/>
    </row>
    <row r="111" spans="1:11" x14ac:dyDescent="0.25">
      <c r="A111" s="420"/>
      <c r="B111" s="420"/>
      <c r="C111" s="327" t="s">
        <v>40</v>
      </c>
      <c r="D111" s="328"/>
      <c r="E111" s="98">
        <v>0</v>
      </c>
      <c r="G111" s="105">
        <v>8.43</v>
      </c>
      <c r="H111" s="105">
        <f t="shared" si="6"/>
        <v>-8.43</v>
      </c>
      <c r="I111" s="106">
        <f t="shared" si="7"/>
        <v>0</v>
      </c>
      <c r="K111" s="128"/>
    </row>
    <row r="112" spans="1:11" x14ac:dyDescent="0.25">
      <c r="A112" s="420"/>
      <c r="B112" s="420"/>
      <c r="C112" s="327" t="s">
        <v>30</v>
      </c>
      <c r="D112" s="328"/>
      <c r="E112" s="98">
        <v>61.58</v>
      </c>
      <c r="G112" s="105">
        <v>50.55</v>
      </c>
      <c r="H112" s="105">
        <f t="shared" si="6"/>
        <v>11.030000000000001</v>
      </c>
      <c r="I112" s="106">
        <f t="shared" si="7"/>
        <v>121.81998021760634</v>
      </c>
      <c r="K112" s="128"/>
    </row>
    <row r="113" spans="1:11" x14ac:dyDescent="0.25">
      <c r="A113" s="420"/>
      <c r="B113" s="420"/>
      <c r="C113" s="329" t="s">
        <v>69</v>
      </c>
      <c r="D113" s="324"/>
      <c r="E113" s="97"/>
      <c r="G113" s="105"/>
      <c r="H113" s="105"/>
      <c r="I113" s="106"/>
      <c r="K113" s="128"/>
    </row>
    <row r="114" spans="1:11" x14ac:dyDescent="0.25">
      <c r="A114" s="420"/>
      <c r="B114" s="420"/>
      <c r="C114" s="327" t="s">
        <v>112</v>
      </c>
      <c r="D114" s="328"/>
      <c r="E114" s="98">
        <v>67.72</v>
      </c>
      <c r="G114" s="105">
        <v>66.25</v>
      </c>
      <c r="H114" s="105">
        <f t="shared" si="6"/>
        <v>1.4699999999999989</v>
      </c>
      <c r="I114" s="106">
        <f t="shared" si="7"/>
        <v>102.2188679245283</v>
      </c>
      <c r="K114" s="128"/>
    </row>
    <row r="115" spans="1:11" x14ac:dyDescent="0.25">
      <c r="A115" s="420"/>
      <c r="B115" s="420"/>
      <c r="C115" s="327" t="s">
        <v>113</v>
      </c>
      <c r="D115" s="328"/>
      <c r="E115" s="98">
        <v>148.99</v>
      </c>
      <c r="G115" s="105">
        <v>146.76</v>
      </c>
      <c r="H115" s="105">
        <f t="shared" si="6"/>
        <v>2.2300000000000182</v>
      </c>
      <c r="I115" s="106">
        <f t="shared" si="7"/>
        <v>101.51948759880078</v>
      </c>
      <c r="K115" s="128"/>
    </row>
    <row r="116" spans="1:11" x14ac:dyDescent="0.25">
      <c r="A116" s="420"/>
      <c r="B116" s="420"/>
      <c r="C116" s="327" t="s">
        <v>114</v>
      </c>
      <c r="D116" s="328"/>
      <c r="E116" s="98">
        <v>180.08</v>
      </c>
      <c r="G116" s="105">
        <v>174.41</v>
      </c>
      <c r="H116" s="105">
        <f t="shared" si="6"/>
        <v>5.6700000000000159</v>
      </c>
      <c r="I116" s="106">
        <f t="shared" si="7"/>
        <v>103.25096038071213</v>
      </c>
      <c r="K116" s="128"/>
    </row>
    <row r="117" spans="1:11" x14ac:dyDescent="0.25">
      <c r="A117" s="420"/>
      <c r="B117" s="420"/>
      <c r="C117" s="329" t="s">
        <v>70</v>
      </c>
      <c r="D117" s="324"/>
      <c r="E117" s="97"/>
      <c r="G117" s="105"/>
      <c r="H117" s="105"/>
      <c r="I117" s="106"/>
      <c r="K117" s="128"/>
    </row>
    <row r="118" spans="1:11" x14ac:dyDescent="0.25">
      <c r="A118" s="420"/>
      <c r="B118" s="420"/>
      <c r="C118" s="327" t="s">
        <v>115</v>
      </c>
      <c r="D118" s="328"/>
      <c r="E118" s="98">
        <v>71.849999999999994</v>
      </c>
      <c r="G118" s="105">
        <v>75.25</v>
      </c>
      <c r="H118" s="105">
        <f t="shared" si="6"/>
        <v>-3.4000000000000057</v>
      </c>
      <c r="I118" s="106">
        <f t="shared" si="7"/>
        <v>95.481727574750821</v>
      </c>
      <c r="K118" s="128"/>
    </row>
    <row r="119" spans="1:11" x14ac:dyDescent="0.25">
      <c r="A119" s="420"/>
      <c r="B119" s="420"/>
      <c r="C119" s="327" t="s">
        <v>116</v>
      </c>
      <c r="D119" s="328"/>
      <c r="E119" s="98">
        <v>74.900000000000006</v>
      </c>
      <c r="G119" s="105">
        <v>74.900000000000006</v>
      </c>
      <c r="H119" s="105">
        <f t="shared" si="6"/>
        <v>0</v>
      </c>
      <c r="I119" s="106">
        <f t="shared" si="7"/>
        <v>100</v>
      </c>
      <c r="K119" s="128"/>
    </row>
    <row r="120" spans="1:11" x14ac:dyDescent="0.25">
      <c r="A120" s="420"/>
      <c r="B120" s="420"/>
      <c r="C120" s="327" t="s">
        <v>117</v>
      </c>
      <c r="D120" s="328"/>
      <c r="E120" s="98">
        <v>60.3</v>
      </c>
      <c r="G120" s="105">
        <v>57.45</v>
      </c>
      <c r="H120" s="105">
        <f t="shared" si="6"/>
        <v>2.8499999999999943</v>
      </c>
      <c r="I120" s="106">
        <f t="shared" si="7"/>
        <v>104.96083550913838</v>
      </c>
      <c r="K120" s="128"/>
    </row>
    <row r="121" spans="1:11" x14ac:dyDescent="0.25">
      <c r="A121" s="420"/>
      <c r="B121" s="420"/>
      <c r="C121" s="329" t="s">
        <v>71</v>
      </c>
      <c r="D121" s="324"/>
      <c r="E121" s="97"/>
      <c r="G121" s="105"/>
      <c r="H121" s="105"/>
      <c r="I121" s="106"/>
      <c r="K121" s="128"/>
    </row>
    <row r="122" spans="1:11" x14ac:dyDescent="0.25">
      <c r="A122" s="420"/>
      <c r="B122" s="420"/>
      <c r="C122" s="327" t="s">
        <v>118</v>
      </c>
      <c r="D122" s="328"/>
      <c r="E122" s="98">
        <v>0</v>
      </c>
      <c r="G122" s="105">
        <v>0</v>
      </c>
      <c r="H122" s="105">
        <f t="shared" si="6"/>
        <v>0</v>
      </c>
      <c r="I122" s="106" t="str">
        <f t="shared" si="7"/>
        <v>-</v>
      </c>
      <c r="K122" s="128"/>
    </row>
    <row r="123" spans="1:11" x14ac:dyDescent="0.25">
      <c r="A123" s="420"/>
      <c r="B123" s="420"/>
      <c r="C123" s="327" t="s">
        <v>119</v>
      </c>
      <c r="D123" s="328"/>
      <c r="E123" s="98">
        <v>82.54</v>
      </c>
      <c r="G123" s="105">
        <v>82.54</v>
      </c>
      <c r="H123" s="105">
        <f t="shared" si="6"/>
        <v>0</v>
      </c>
      <c r="I123" s="106">
        <f t="shared" si="7"/>
        <v>100</v>
      </c>
      <c r="K123" s="128"/>
    </row>
    <row r="124" spans="1:11" x14ac:dyDescent="0.25">
      <c r="A124" s="420"/>
      <c r="B124" s="420"/>
      <c r="C124" s="327" t="s">
        <v>120</v>
      </c>
      <c r="D124" s="328"/>
      <c r="E124" s="98">
        <v>55.03</v>
      </c>
      <c r="G124" s="105">
        <v>55.03</v>
      </c>
      <c r="H124" s="105">
        <f t="shared" si="6"/>
        <v>0</v>
      </c>
      <c r="I124" s="106">
        <f t="shared" si="7"/>
        <v>100</v>
      </c>
      <c r="K124" s="128"/>
    </row>
    <row r="125" spans="1:11" x14ac:dyDescent="0.25">
      <c r="A125" s="420"/>
      <c r="B125" s="420"/>
      <c r="C125" s="329" t="s">
        <v>72</v>
      </c>
      <c r="D125" s="324"/>
      <c r="E125" s="97"/>
      <c r="G125" s="105"/>
      <c r="H125" s="105"/>
      <c r="I125" s="106"/>
      <c r="K125" s="128"/>
    </row>
    <row r="126" spans="1:11" x14ac:dyDescent="0.25">
      <c r="A126" s="420"/>
      <c r="B126" s="420"/>
      <c r="C126" s="327" t="s">
        <v>121</v>
      </c>
      <c r="D126" s="328"/>
      <c r="E126" s="98">
        <v>0</v>
      </c>
      <c r="G126" s="105">
        <v>0</v>
      </c>
      <c r="H126" s="105">
        <f t="shared" si="6"/>
        <v>0</v>
      </c>
      <c r="I126" s="106" t="str">
        <f t="shared" si="7"/>
        <v>-</v>
      </c>
      <c r="K126" s="128"/>
    </row>
    <row r="127" spans="1:11" x14ac:dyDescent="0.25">
      <c r="A127" s="420"/>
      <c r="B127" s="420"/>
      <c r="C127" s="327" t="s">
        <v>122</v>
      </c>
      <c r="D127" s="328"/>
      <c r="E127" s="98">
        <v>0</v>
      </c>
      <c r="G127" s="105">
        <v>0</v>
      </c>
      <c r="H127" s="105">
        <f t="shared" si="6"/>
        <v>0</v>
      </c>
      <c r="I127" s="106" t="str">
        <f t="shared" si="7"/>
        <v>-</v>
      </c>
      <c r="K127" s="128"/>
    </row>
    <row r="128" spans="1:11" x14ac:dyDescent="0.25">
      <c r="A128" s="420"/>
      <c r="B128" s="420"/>
      <c r="C128" s="327" t="s">
        <v>123</v>
      </c>
      <c r="D128" s="328"/>
      <c r="E128" s="98">
        <v>38</v>
      </c>
      <c r="G128" s="105">
        <v>38</v>
      </c>
      <c r="H128" s="105">
        <f t="shared" si="6"/>
        <v>0</v>
      </c>
      <c r="I128" s="106">
        <f t="shared" si="7"/>
        <v>100</v>
      </c>
      <c r="K128" s="128"/>
    </row>
    <row r="129" spans="1:11" x14ac:dyDescent="0.25">
      <c r="A129" s="420"/>
      <c r="B129" s="420"/>
      <c r="C129" s="329" t="s">
        <v>73</v>
      </c>
      <c r="D129" s="324"/>
      <c r="E129" s="97"/>
      <c r="G129" s="105"/>
      <c r="H129" s="105"/>
      <c r="I129" s="106"/>
      <c r="K129" s="128"/>
    </row>
    <row r="130" spans="1:11" x14ac:dyDescent="0.25">
      <c r="A130" s="420"/>
      <c r="B130" s="420"/>
      <c r="C130" s="327" t="s">
        <v>328</v>
      </c>
      <c r="D130" s="328"/>
      <c r="E130" s="98">
        <v>45.2</v>
      </c>
      <c r="G130" s="105">
        <v>43.94</v>
      </c>
      <c r="H130" s="105">
        <f t="shared" si="6"/>
        <v>1.2600000000000051</v>
      </c>
      <c r="I130" s="106">
        <f t="shared" si="7"/>
        <v>102.86754665452891</v>
      </c>
      <c r="K130" s="128"/>
    </row>
    <row r="131" spans="1:11" x14ac:dyDescent="0.25">
      <c r="A131" s="420"/>
      <c r="B131" s="420"/>
      <c r="C131" s="327" t="s">
        <v>329</v>
      </c>
      <c r="D131" s="328"/>
      <c r="E131" s="98">
        <v>42.25</v>
      </c>
      <c r="G131" s="105">
        <v>40.729999999999997</v>
      </c>
      <c r="H131" s="105">
        <f t="shared" si="6"/>
        <v>1.5200000000000031</v>
      </c>
      <c r="I131" s="106">
        <f t="shared" si="7"/>
        <v>103.73189295359686</v>
      </c>
      <c r="K131" s="128"/>
    </row>
    <row r="132" spans="1:11" x14ac:dyDescent="0.25">
      <c r="A132" s="420"/>
      <c r="B132" s="420"/>
      <c r="C132" s="327" t="s">
        <v>330</v>
      </c>
      <c r="D132" s="334"/>
      <c r="E132" s="101">
        <v>103.21</v>
      </c>
      <c r="G132" s="105">
        <v>101.44</v>
      </c>
      <c r="H132" s="105">
        <f t="shared" si="6"/>
        <v>1.769999999999996</v>
      </c>
      <c r="I132" s="106">
        <f t="shared" si="7"/>
        <v>101.7448738170347</v>
      </c>
      <c r="K132" s="128"/>
    </row>
    <row r="133" spans="1:11" x14ac:dyDescent="0.25">
      <c r="A133" s="420"/>
      <c r="B133" s="420"/>
      <c r="C133" s="329" t="s">
        <v>74</v>
      </c>
      <c r="D133" s="324"/>
      <c r="E133" s="97"/>
      <c r="G133" s="105"/>
      <c r="H133" s="105"/>
      <c r="I133" s="106"/>
      <c r="K133" s="128"/>
    </row>
    <row r="134" spans="1:11" x14ac:dyDescent="0.25">
      <c r="A134" s="420"/>
      <c r="B134" s="420"/>
      <c r="C134" s="327" t="s">
        <v>124</v>
      </c>
      <c r="D134" s="328"/>
      <c r="E134" s="98">
        <v>13</v>
      </c>
      <c r="G134" s="105">
        <v>13</v>
      </c>
      <c r="H134" s="105">
        <f t="shared" si="6"/>
        <v>0</v>
      </c>
      <c r="I134" s="106">
        <f t="shared" si="7"/>
        <v>100</v>
      </c>
      <c r="K134" s="128"/>
    </row>
    <row r="135" spans="1:11" x14ac:dyDescent="0.25">
      <c r="A135" s="420"/>
      <c r="B135" s="420"/>
      <c r="C135" s="327" t="s">
        <v>125</v>
      </c>
      <c r="D135" s="328"/>
      <c r="E135" s="98">
        <v>23</v>
      </c>
      <c r="G135" s="105">
        <v>12</v>
      </c>
      <c r="H135" s="105">
        <f t="shared" si="6"/>
        <v>11</v>
      </c>
      <c r="I135" s="106">
        <f t="shared" si="7"/>
        <v>191.66666666666669</v>
      </c>
      <c r="K135" s="128"/>
    </row>
    <row r="136" spans="1:11" x14ac:dyDescent="0.25">
      <c r="A136" s="420"/>
      <c r="B136" s="420"/>
      <c r="C136" s="327" t="s">
        <v>126</v>
      </c>
      <c r="D136" s="328"/>
      <c r="E136" s="98">
        <v>67</v>
      </c>
      <c r="G136" s="105">
        <v>80</v>
      </c>
      <c r="H136" s="105">
        <f t="shared" si="6"/>
        <v>-13</v>
      </c>
      <c r="I136" s="106">
        <f t="shared" si="7"/>
        <v>83.75</v>
      </c>
      <c r="K136" s="128"/>
    </row>
    <row r="137" spans="1:11" ht="18.75" x14ac:dyDescent="0.3">
      <c r="A137" s="420"/>
      <c r="B137" s="420"/>
      <c r="C137" s="331" t="s">
        <v>127</v>
      </c>
      <c r="D137" s="332"/>
      <c r="E137" s="102"/>
      <c r="G137" s="105"/>
      <c r="H137" s="105"/>
      <c r="I137" s="106"/>
      <c r="K137" s="128"/>
    </row>
    <row r="138" spans="1:11" x14ac:dyDescent="0.25">
      <c r="A138" s="420"/>
      <c r="B138" s="420"/>
      <c r="C138" s="329" t="s">
        <v>66</v>
      </c>
      <c r="D138" s="324"/>
      <c r="E138" s="63"/>
      <c r="G138" s="105"/>
      <c r="H138" s="105"/>
      <c r="I138" s="106"/>
      <c r="K138" s="128"/>
    </row>
    <row r="139" spans="1:11" x14ac:dyDescent="0.25">
      <c r="A139" s="420"/>
      <c r="B139" s="420"/>
      <c r="C139" s="335" t="s">
        <v>128</v>
      </c>
      <c r="D139" s="328"/>
      <c r="E139" s="98">
        <v>31.05</v>
      </c>
      <c r="G139" s="105">
        <v>31.05</v>
      </c>
      <c r="H139" s="105">
        <f t="shared" si="6"/>
        <v>0</v>
      </c>
      <c r="I139" s="106">
        <f t="shared" si="7"/>
        <v>100</v>
      </c>
      <c r="K139" s="128"/>
    </row>
    <row r="140" spans="1:11" x14ac:dyDescent="0.25">
      <c r="A140" s="420"/>
      <c r="B140" s="420"/>
      <c r="C140" s="335" t="s">
        <v>129</v>
      </c>
      <c r="D140" s="333"/>
      <c r="E140" s="100">
        <v>77.959999999999994</v>
      </c>
      <c r="G140" s="105">
        <v>77.959999999999994</v>
      </c>
      <c r="H140" s="105">
        <f t="shared" si="6"/>
        <v>0</v>
      </c>
      <c r="I140" s="106">
        <f t="shared" si="7"/>
        <v>100</v>
      </c>
      <c r="K140" s="128"/>
    </row>
    <row r="141" spans="1:11" x14ac:dyDescent="0.25">
      <c r="A141" s="420"/>
      <c r="B141" s="420"/>
      <c r="C141" s="335" t="s">
        <v>130</v>
      </c>
      <c r="D141" s="333"/>
      <c r="E141" s="100">
        <v>31.73</v>
      </c>
      <c r="G141" s="105">
        <v>31.73</v>
      </c>
      <c r="H141" s="105">
        <f t="shared" si="6"/>
        <v>0</v>
      </c>
      <c r="I141" s="106">
        <f t="shared" si="7"/>
        <v>100</v>
      </c>
      <c r="K141" s="128"/>
    </row>
    <row r="142" spans="1:11" x14ac:dyDescent="0.25">
      <c r="A142" s="420"/>
      <c r="B142" s="420"/>
      <c r="C142" s="335" t="s">
        <v>131</v>
      </c>
      <c r="D142" s="333"/>
      <c r="E142" s="100">
        <v>33.58</v>
      </c>
      <c r="G142" s="105">
        <v>33.58</v>
      </c>
      <c r="H142" s="105">
        <f t="shared" si="6"/>
        <v>0</v>
      </c>
      <c r="I142" s="106">
        <f t="shared" si="7"/>
        <v>100</v>
      </c>
      <c r="K142" s="128"/>
    </row>
    <row r="143" spans="1:11" x14ac:dyDescent="0.25">
      <c r="A143" s="420"/>
      <c r="B143" s="420"/>
      <c r="C143" s="329" t="s">
        <v>67</v>
      </c>
      <c r="D143" s="324"/>
      <c r="E143" s="63"/>
      <c r="G143" s="105"/>
      <c r="H143" s="105"/>
      <c r="I143" s="106"/>
      <c r="K143" s="128"/>
    </row>
    <row r="144" spans="1:11" x14ac:dyDescent="0.25">
      <c r="A144" s="420"/>
      <c r="B144" s="420"/>
      <c r="C144" s="327" t="s">
        <v>39</v>
      </c>
      <c r="D144" s="328"/>
      <c r="E144" s="98">
        <v>182.7</v>
      </c>
      <c r="G144" s="105">
        <v>174</v>
      </c>
      <c r="H144" s="105">
        <f t="shared" si="6"/>
        <v>8.6999999999999886</v>
      </c>
      <c r="I144" s="106">
        <f t="shared" si="7"/>
        <v>105</v>
      </c>
      <c r="K144" s="128"/>
    </row>
    <row r="145" spans="1:11" x14ac:dyDescent="0.25">
      <c r="A145" s="420"/>
      <c r="B145" s="420"/>
      <c r="C145" s="327" t="s">
        <v>132</v>
      </c>
      <c r="D145" s="328"/>
      <c r="E145" s="98">
        <v>23.6</v>
      </c>
      <c r="G145" s="105">
        <v>24</v>
      </c>
      <c r="H145" s="105">
        <f t="shared" si="6"/>
        <v>-0.39999999999999858</v>
      </c>
      <c r="I145" s="106">
        <f t="shared" si="7"/>
        <v>98.333333333333343</v>
      </c>
      <c r="K145" s="128"/>
    </row>
    <row r="146" spans="1:11" x14ac:dyDescent="0.25">
      <c r="A146" s="420"/>
      <c r="B146" s="420"/>
      <c r="C146" s="327" t="s">
        <v>133</v>
      </c>
      <c r="D146" s="328"/>
      <c r="E146" s="98">
        <v>0</v>
      </c>
      <c r="G146" s="105">
        <v>0</v>
      </c>
      <c r="H146" s="105">
        <f t="shared" ref="H146:H177" si="8">E146-G146</f>
        <v>0</v>
      </c>
      <c r="I146" s="106" t="str">
        <f t="shared" ref="I146:I177" si="9">IFERROR(E146/G146*100,"-")</f>
        <v>-</v>
      </c>
      <c r="K146" s="128"/>
    </row>
    <row r="147" spans="1:11" x14ac:dyDescent="0.25">
      <c r="A147" s="420"/>
      <c r="B147" s="420"/>
      <c r="C147" s="327" t="s">
        <v>134</v>
      </c>
      <c r="D147" s="328"/>
      <c r="E147" s="98">
        <v>0</v>
      </c>
      <c r="G147" s="105">
        <v>0</v>
      </c>
      <c r="H147" s="105">
        <f t="shared" si="8"/>
        <v>0</v>
      </c>
      <c r="I147" s="106" t="str">
        <f t="shared" si="9"/>
        <v>-</v>
      </c>
      <c r="K147" s="128"/>
    </row>
    <row r="148" spans="1:11" x14ac:dyDescent="0.25">
      <c r="A148" s="420"/>
      <c r="B148" s="420"/>
      <c r="C148" s="327" t="s">
        <v>135</v>
      </c>
      <c r="D148" s="328"/>
      <c r="E148" s="98">
        <v>0</v>
      </c>
      <c r="G148" s="105">
        <v>0</v>
      </c>
      <c r="H148" s="105">
        <f t="shared" si="8"/>
        <v>0</v>
      </c>
      <c r="I148" s="106" t="str">
        <f t="shared" si="9"/>
        <v>-</v>
      </c>
      <c r="K148" s="128"/>
    </row>
    <row r="149" spans="1:11" x14ac:dyDescent="0.25">
      <c r="A149" s="420"/>
      <c r="B149" s="420"/>
      <c r="C149" s="327" t="s">
        <v>136</v>
      </c>
      <c r="D149" s="328"/>
      <c r="E149" s="98">
        <v>0</v>
      </c>
      <c r="G149" s="105">
        <v>0</v>
      </c>
      <c r="H149" s="105">
        <f t="shared" si="8"/>
        <v>0</v>
      </c>
      <c r="I149" s="106" t="str">
        <f t="shared" si="9"/>
        <v>-</v>
      </c>
      <c r="K149" s="128"/>
    </row>
    <row r="150" spans="1:11" x14ac:dyDescent="0.25">
      <c r="A150" s="420"/>
      <c r="B150" s="420"/>
      <c r="C150" s="327" t="s">
        <v>627</v>
      </c>
      <c r="D150" s="328"/>
      <c r="E150" s="98">
        <v>0</v>
      </c>
      <c r="G150" s="105">
        <v>0</v>
      </c>
      <c r="H150" s="105">
        <f t="shared" si="8"/>
        <v>0</v>
      </c>
      <c r="I150" s="106" t="str">
        <f t="shared" si="9"/>
        <v>-</v>
      </c>
      <c r="K150" s="128"/>
    </row>
    <row r="151" spans="1:11" x14ac:dyDescent="0.25">
      <c r="A151" s="420"/>
      <c r="B151" s="420"/>
      <c r="C151" s="327" t="s">
        <v>628</v>
      </c>
      <c r="D151" s="328"/>
      <c r="E151" s="98">
        <v>0</v>
      </c>
      <c r="G151" s="105">
        <v>0</v>
      </c>
      <c r="H151" s="105">
        <f t="shared" si="8"/>
        <v>0</v>
      </c>
      <c r="I151" s="106" t="str">
        <f t="shared" si="9"/>
        <v>-</v>
      </c>
      <c r="K151" s="128"/>
    </row>
    <row r="152" spans="1:11" x14ac:dyDescent="0.25">
      <c r="A152" s="420"/>
      <c r="B152" s="420"/>
      <c r="C152" s="329" t="s">
        <v>68</v>
      </c>
      <c r="D152" s="324"/>
      <c r="E152" s="63"/>
      <c r="G152" s="105"/>
      <c r="H152" s="105"/>
      <c r="I152" s="106"/>
      <c r="K152" s="128"/>
    </row>
    <row r="153" spans="1:11" x14ac:dyDescent="0.25">
      <c r="A153" s="420"/>
      <c r="B153" s="420"/>
      <c r="C153" s="327" t="s">
        <v>137</v>
      </c>
      <c r="D153" s="328"/>
      <c r="E153" s="98">
        <v>46.1</v>
      </c>
      <c r="G153" s="105">
        <v>21.29</v>
      </c>
      <c r="H153" s="105">
        <f t="shared" si="8"/>
        <v>24.810000000000002</v>
      </c>
      <c r="I153" s="106">
        <f t="shared" si="9"/>
        <v>216.53358384217944</v>
      </c>
      <c r="K153" s="128"/>
    </row>
    <row r="154" spans="1:11" x14ac:dyDescent="0.25">
      <c r="A154" s="420"/>
      <c r="B154" s="420"/>
      <c r="C154" s="327" t="s">
        <v>138</v>
      </c>
      <c r="D154" s="328"/>
      <c r="E154" s="98">
        <v>15.71</v>
      </c>
      <c r="G154" s="105">
        <v>0</v>
      </c>
      <c r="H154" s="105">
        <f t="shared" si="8"/>
        <v>15.71</v>
      </c>
      <c r="I154" s="106" t="str">
        <f t="shared" si="9"/>
        <v>-</v>
      </c>
      <c r="K154" s="128"/>
    </row>
    <row r="155" spans="1:11" x14ac:dyDescent="0.25">
      <c r="A155" s="420"/>
      <c r="B155" s="420"/>
      <c r="C155" s="329" t="s">
        <v>69</v>
      </c>
      <c r="D155" s="324"/>
      <c r="E155" s="63"/>
      <c r="G155" s="105"/>
      <c r="H155" s="105"/>
      <c r="I155" s="106"/>
      <c r="K155" s="128"/>
    </row>
    <row r="156" spans="1:11" x14ac:dyDescent="0.25">
      <c r="A156" s="420"/>
      <c r="B156" s="420"/>
      <c r="C156" s="327" t="s">
        <v>139</v>
      </c>
      <c r="D156" s="328"/>
      <c r="E156" s="98">
        <v>284.23</v>
      </c>
      <c r="G156" s="105">
        <v>274.97000000000003</v>
      </c>
      <c r="H156" s="105">
        <f t="shared" si="8"/>
        <v>9.2599999999999909</v>
      </c>
      <c r="I156" s="106">
        <f t="shared" si="9"/>
        <v>103.36764010619339</v>
      </c>
      <c r="K156" s="128"/>
    </row>
    <row r="157" spans="1:11" x14ac:dyDescent="0.25">
      <c r="A157" s="420"/>
      <c r="B157" s="420"/>
      <c r="C157" s="327" t="s">
        <v>140</v>
      </c>
      <c r="D157" s="328"/>
      <c r="E157" s="98">
        <v>209.84</v>
      </c>
      <c r="G157" s="105">
        <v>228.36</v>
      </c>
      <c r="H157" s="105">
        <f t="shared" si="8"/>
        <v>-18.52000000000001</v>
      </c>
      <c r="I157" s="106">
        <f t="shared" si="9"/>
        <v>91.88999824837974</v>
      </c>
      <c r="K157" s="128"/>
    </row>
    <row r="158" spans="1:11" x14ac:dyDescent="0.25">
      <c r="A158" s="420"/>
      <c r="B158" s="420"/>
      <c r="C158" s="329" t="s">
        <v>70</v>
      </c>
      <c r="D158" s="324"/>
      <c r="E158" s="63"/>
      <c r="G158" s="105"/>
      <c r="H158" s="105"/>
      <c r="I158" s="106"/>
      <c r="K158" s="128"/>
    </row>
    <row r="159" spans="1:11" x14ac:dyDescent="0.25">
      <c r="A159" s="420"/>
      <c r="B159" s="420"/>
      <c r="C159" s="327" t="s">
        <v>141</v>
      </c>
      <c r="D159" s="328"/>
      <c r="E159" s="98">
        <v>33.6</v>
      </c>
      <c r="G159" s="105">
        <v>35.28</v>
      </c>
      <c r="H159" s="105">
        <f t="shared" si="8"/>
        <v>-1.6799999999999997</v>
      </c>
      <c r="I159" s="106">
        <f t="shared" si="9"/>
        <v>95.238095238095241</v>
      </c>
      <c r="K159" s="128"/>
    </row>
    <row r="160" spans="1:11" x14ac:dyDescent="0.25">
      <c r="A160" s="420"/>
      <c r="B160" s="420"/>
      <c r="C160" s="327" t="s">
        <v>142</v>
      </c>
      <c r="D160" s="328"/>
      <c r="E160" s="98">
        <v>28.3</v>
      </c>
      <c r="G160" s="105">
        <v>29.7</v>
      </c>
      <c r="H160" s="105">
        <f t="shared" si="8"/>
        <v>-1.3999999999999986</v>
      </c>
      <c r="I160" s="106">
        <f t="shared" si="9"/>
        <v>95.28619528619528</v>
      </c>
      <c r="K160" s="128"/>
    </row>
    <row r="161" spans="1:11" x14ac:dyDescent="0.25">
      <c r="A161" s="420"/>
      <c r="B161" s="420"/>
      <c r="C161" s="329" t="s">
        <v>71</v>
      </c>
      <c r="D161" s="324"/>
      <c r="E161" s="63"/>
      <c r="G161" s="105"/>
      <c r="H161" s="105"/>
      <c r="I161" s="106"/>
      <c r="K161" s="128"/>
    </row>
    <row r="162" spans="1:11" x14ac:dyDescent="0.25">
      <c r="A162" s="420"/>
      <c r="B162" s="420"/>
      <c r="C162" s="327" t="s">
        <v>143</v>
      </c>
      <c r="D162" s="328"/>
      <c r="E162" s="98">
        <v>35</v>
      </c>
      <c r="G162" s="105">
        <v>35</v>
      </c>
      <c r="H162" s="105">
        <f t="shared" si="8"/>
        <v>0</v>
      </c>
      <c r="I162" s="106">
        <f t="shared" si="9"/>
        <v>100</v>
      </c>
      <c r="K162" s="128"/>
    </row>
    <row r="163" spans="1:11" x14ac:dyDescent="0.25">
      <c r="A163" s="420"/>
      <c r="B163" s="420"/>
      <c r="C163" s="327" t="s">
        <v>144</v>
      </c>
      <c r="D163" s="328"/>
      <c r="E163" s="98">
        <v>120</v>
      </c>
      <c r="G163" s="105">
        <v>120</v>
      </c>
      <c r="H163" s="105">
        <f t="shared" si="8"/>
        <v>0</v>
      </c>
      <c r="I163" s="106">
        <f t="shared" si="9"/>
        <v>100</v>
      </c>
      <c r="K163" s="128"/>
    </row>
    <row r="164" spans="1:11" x14ac:dyDescent="0.25">
      <c r="A164" s="420"/>
      <c r="B164" s="420"/>
      <c r="C164" s="329" t="s">
        <v>72</v>
      </c>
      <c r="D164" s="324"/>
      <c r="E164" s="63"/>
      <c r="G164" s="105"/>
      <c r="H164" s="105"/>
      <c r="I164" s="106"/>
      <c r="K164" s="128"/>
    </row>
    <row r="165" spans="1:11" x14ac:dyDescent="0.25">
      <c r="A165" s="420"/>
      <c r="B165" s="420"/>
      <c r="C165" s="327" t="s">
        <v>145</v>
      </c>
      <c r="D165" s="328"/>
      <c r="E165" s="98">
        <v>70</v>
      </c>
      <c r="G165" s="105">
        <v>70</v>
      </c>
      <c r="H165" s="105">
        <f t="shared" si="8"/>
        <v>0</v>
      </c>
      <c r="I165" s="106">
        <f t="shared" si="9"/>
        <v>100</v>
      </c>
      <c r="K165" s="128"/>
    </row>
    <row r="166" spans="1:11" x14ac:dyDescent="0.25">
      <c r="A166" s="420"/>
      <c r="B166" s="420"/>
      <c r="C166" s="327" t="s">
        <v>146</v>
      </c>
      <c r="D166" s="328"/>
      <c r="E166" s="98">
        <v>35</v>
      </c>
      <c r="G166" s="105">
        <v>35</v>
      </c>
      <c r="H166" s="105">
        <f t="shared" si="8"/>
        <v>0</v>
      </c>
      <c r="I166" s="106">
        <f t="shared" si="9"/>
        <v>100</v>
      </c>
      <c r="K166" s="128"/>
    </row>
    <row r="167" spans="1:11" x14ac:dyDescent="0.25">
      <c r="A167" s="420"/>
      <c r="B167" s="420"/>
      <c r="C167" s="329" t="s">
        <v>73</v>
      </c>
      <c r="D167" s="324"/>
      <c r="E167" s="63"/>
      <c r="G167" s="105"/>
      <c r="H167" s="105"/>
      <c r="I167" s="106"/>
      <c r="K167" s="128"/>
    </row>
    <row r="168" spans="1:11" x14ac:dyDescent="0.25">
      <c r="A168" s="420"/>
      <c r="B168" s="420"/>
      <c r="C168" s="327" t="s">
        <v>147</v>
      </c>
      <c r="D168" s="333"/>
      <c r="E168" s="100">
        <v>88.46</v>
      </c>
      <c r="G168" s="105">
        <v>86.95</v>
      </c>
      <c r="H168" s="105">
        <f t="shared" si="8"/>
        <v>1.5099999999999909</v>
      </c>
      <c r="I168" s="106">
        <f t="shared" si="9"/>
        <v>101.73663024726854</v>
      </c>
      <c r="K168" s="128"/>
    </row>
    <row r="169" spans="1:11" x14ac:dyDescent="0.25">
      <c r="A169" s="420"/>
      <c r="B169" s="420"/>
      <c r="C169" s="327" t="s">
        <v>148</v>
      </c>
      <c r="D169" s="333"/>
      <c r="E169" s="100">
        <v>87.2</v>
      </c>
      <c r="G169" s="105">
        <v>85.94</v>
      </c>
      <c r="H169" s="105">
        <f t="shared" si="8"/>
        <v>1.2600000000000051</v>
      </c>
      <c r="I169" s="106">
        <f t="shared" si="9"/>
        <v>101.4661391668606</v>
      </c>
      <c r="K169" s="128"/>
    </row>
    <row r="170" spans="1:11" x14ac:dyDescent="0.25">
      <c r="A170" s="420"/>
      <c r="B170" s="420"/>
      <c r="C170" s="329" t="s">
        <v>74</v>
      </c>
      <c r="D170" s="324"/>
      <c r="E170" s="63"/>
      <c r="G170" s="105"/>
      <c r="H170" s="105"/>
      <c r="I170" s="106"/>
      <c r="K170" s="128"/>
    </row>
    <row r="171" spans="1:11" x14ac:dyDescent="0.25">
      <c r="A171" s="420"/>
      <c r="B171" s="420"/>
      <c r="C171" s="335" t="s">
        <v>149</v>
      </c>
      <c r="D171" s="328"/>
      <c r="E171" s="98">
        <v>40</v>
      </c>
      <c r="G171" s="105">
        <v>0</v>
      </c>
      <c r="H171" s="105">
        <f t="shared" si="8"/>
        <v>40</v>
      </c>
      <c r="I171" s="106" t="str">
        <f t="shared" si="9"/>
        <v>-</v>
      </c>
      <c r="K171" s="128"/>
    </row>
    <row r="172" spans="1:11" x14ac:dyDescent="0.25">
      <c r="A172" s="420"/>
      <c r="B172" s="420"/>
      <c r="C172" s="335" t="s">
        <v>150</v>
      </c>
      <c r="D172" s="328"/>
      <c r="E172" s="98">
        <v>18</v>
      </c>
      <c r="G172" s="105">
        <v>18</v>
      </c>
      <c r="H172" s="105">
        <f t="shared" si="8"/>
        <v>0</v>
      </c>
      <c r="I172" s="106">
        <f t="shared" si="9"/>
        <v>100</v>
      </c>
      <c r="K172" s="128"/>
    </row>
    <row r="173" spans="1:11" x14ac:dyDescent="0.25">
      <c r="A173" s="420"/>
      <c r="B173" s="420"/>
      <c r="C173" s="335" t="s">
        <v>151</v>
      </c>
      <c r="D173" s="328"/>
      <c r="E173" s="98">
        <v>66</v>
      </c>
      <c r="G173" s="105">
        <v>70</v>
      </c>
      <c r="H173" s="105">
        <f t="shared" si="8"/>
        <v>-4</v>
      </c>
      <c r="I173" s="106">
        <f t="shared" si="9"/>
        <v>94.285714285714278</v>
      </c>
      <c r="K173" s="128"/>
    </row>
    <row r="174" spans="1:11" x14ac:dyDescent="0.25">
      <c r="A174" s="420"/>
      <c r="B174" s="420"/>
      <c r="C174" s="335" t="s">
        <v>152</v>
      </c>
      <c r="D174" s="328"/>
      <c r="E174" s="98">
        <v>33</v>
      </c>
      <c r="G174" s="105">
        <v>41</v>
      </c>
      <c r="H174" s="105">
        <f t="shared" si="8"/>
        <v>-8</v>
      </c>
      <c r="I174" s="106">
        <f t="shared" si="9"/>
        <v>80.487804878048792</v>
      </c>
      <c r="K174" s="128"/>
    </row>
    <row r="175" spans="1:11" ht="18.75" x14ac:dyDescent="0.3">
      <c r="A175" s="420"/>
      <c r="B175" s="420"/>
      <c r="C175" s="323" t="s">
        <v>186</v>
      </c>
      <c r="D175" s="324"/>
      <c r="E175" s="97"/>
      <c r="G175" s="105"/>
      <c r="H175" s="105"/>
      <c r="I175" s="106"/>
      <c r="K175" s="128"/>
    </row>
    <row r="176" spans="1:11" x14ac:dyDescent="0.25">
      <c r="A176" s="420"/>
      <c r="B176" s="420"/>
      <c r="C176" s="335" t="s">
        <v>187</v>
      </c>
      <c r="D176" s="175" t="s">
        <v>33</v>
      </c>
      <c r="E176" s="100">
        <v>200</v>
      </c>
      <c r="G176" s="105">
        <v>200</v>
      </c>
      <c r="H176" s="105">
        <f t="shared" si="8"/>
        <v>0</v>
      </c>
      <c r="I176" s="106">
        <f t="shared" si="9"/>
        <v>100</v>
      </c>
      <c r="K176" s="128"/>
    </row>
    <row r="177" spans="1:11" x14ac:dyDescent="0.25">
      <c r="A177" s="421"/>
      <c r="B177" s="421"/>
      <c r="C177" s="335" t="s">
        <v>188</v>
      </c>
      <c r="D177" s="175" t="s">
        <v>189</v>
      </c>
      <c r="E177" s="100">
        <v>330</v>
      </c>
      <c r="G177" s="105">
        <v>330</v>
      </c>
      <c r="H177" s="105">
        <f t="shared" si="8"/>
        <v>0</v>
      </c>
      <c r="I177" s="106">
        <f t="shared" si="9"/>
        <v>100</v>
      </c>
      <c r="K177" s="128"/>
    </row>
    <row r="178" spans="1:11" x14ac:dyDescent="0.25">
      <c r="K178" s="128"/>
    </row>
    <row r="179" spans="1:11" x14ac:dyDescent="0.25">
      <c r="K179" s="128"/>
    </row>
    <row r="180" spans="1:11" s="50" customFormat="1" x14ac:dyDescent="0.25">
      <c r="A180" s="107"/>
      <c r="B180" s="181"/>
      <c r="C180" s="181"/>
      <c r="D180" s="182"/>
      <c r="E180" s="183"/>
      <c r="G180" s="107"/>
      <c r="H180" s="107"/>
      <c r="I180" s="107"/>
      <c r="J180" s="112"/>
      <c r="K180" s="128"/>
    </row>
    <row r="181" spans="1:11" x14ac:dyDescent="0.25">
      <c r="D181" s="182" t="s">
        <v>317</v>
      </c>
      <c r="K181" s="128"/>
    </row>
    <row r="182" spans="1:11" x14ac:dyDescent="0.25">
      <c r="D182" s="182" t="s">
        <v>318</v>
      </c>
      <c r="K182" s="128"/>
    </row>
    <row r="183" spans="1:11" s="50" customFormat="1" ht="36.75" customHeight="1" x14ac:dyDescent="0.25">
      <c r="A183" s="406"/>
      <c r="B183" s="406"/>
      <c r="C183" s="406"/>
      <c r="D183" s="406"/>
      <c r="E183" s="406"/>
      <c r="G183" s="107"/>
      <c r="H183" s="107"/>
      <c r="I183" s="107"/>
      <c r="J183" s="112"/>
      <c r="K183" s="128"/>
    </row>
    <row r="184" spans="1:11" x14ac:dyDescent="0.25">
      <c r="K184" s="128"/>
    </row>
    <row r="185" spans="1:11" x14ac:dyDescent="0.25">
      <c r="K185" s="128"/>
    </row>
    <row r="186" spans="1:11" x14ac:dyDescent="0.25">
      <c r="K186" s="128"/>
    </row>
    <row r="187" spans="1:11" x14ac:dyDescent="0.25">
      <c r="K187" s="128"/>
    </row>
    <row r="188" spans="1:11" x14ac:dyDescent="0.25">
      <c r="K188" s="128"/>
    </row>
    <row r="189" spans="1:11" x14ac:dyDescent="0.25">
      <c r="A189" s="398"/>
      <c r="B189" s="398"/>
      <c r="C189" s="398"/>
      <c r="D189" s="189"/>
      <c r="E189" s="189"/>
    </row>
    <row r="190" spans="1:11" x14ac:dyDescent="0.25">
      <c r="A190" s="252"/>
      <c r="B190" s="252"/>
      <c r="C190" s="252"/>
      <c r="D190" s="252"/>
      <c r="E190" s="252"/>
    </row>
    <row r="192" spans="1:11" s="50" customFormat="1" x14ac:dyDescent="0.25">
      <c r="A192" s="252"/>
      <c r="B192" s="253"/>
      <c r="C192" s="253"/>
      <c r="D192" s="253"/>
      <c r="E192" s="253"/>
      <c r="G192" s="107"/>
      <c r="H192" s="107"/>
      <c r="I192" s="107"/>
      <c r="J192" s="112"/>
    </row>
  </sheetData>
  <customSheetViews>
    <customSheetView guid="{839003FA-3055-4E28-826D-0A2EF77DACBD}" scale="70" showPageBreaks="1" fitToPage="1" printArea="1" view="pageBreakPreview" topLeftCell="A64">
      <selection activeCell="C77" sqref="C77"/>
      <rowBreaks count="3" manualBreakCount="3">
        <brk id="65" max="4" man="1"/>
        <brk id="74" max="16383" man="1"/>
        <brk id="135" max="4" man="1"/>
      </rowBreaks>
      <pageMargins left="0.74803149606299213" right="0.74803149606299213" top="0.98425196850393704" bottom="0.98425196850393704" header="0" footer="0"/>
      <printOptions horizontalCentered="1"/>
      <pageSetup paperSize="9" scale="59" fitToHeight="3" orientation="portrait" r:id="rId1"/>
      <headerFooter alignWithMargins="0"/>
    </customSheetView>
  </customSheetViews>
  <mergeCells count="45">
    <mergeCell ref="A189:C189"/>
    <mergeCell ref="A47:A75"/>
    <mergeCell ref="B47:B75"/>
    <mergeCell ref="A183:E183"/>
    <mergeCell ref="B79:B177"/>
    <mergeCell ref="A79:A177"/>
    <mergeCell ref="C70:C71"/>
    <mergeCell ref="C74:C75"/>
    <mergeCell ref="C72:C73"/>
    <mergeCell ref="C66:C67"/>
    <mergeCell ref="C47:C48"/>
    <mergeCell ref="C49:C50"/>
    <mergeCell ref="C51:C52"/>
    <mergeCell ref="C53:C54"/>
    <mergeCell ref="C58:C59"/>
    <mergeCell ref="C60:C61"/>
    <mergeCell ref="J5:J6"/>
    <mergeCell ref="C62:C63"/>
    <mergeCell ref="C68:C69"/>
    <mergeCell ref="C64:C65"/>
    <mergeCell ref="C37:C39"/>
    <mergeCell ref="C40:C42"/>
    <mergeCell ref="C56:C57"/>
    <mergeCell ref="C22:C24"/>
    <mergeCell ref="C19:C21"/>
    <mergeCell ref="C43:C45"/>
    <mergeCell ref="C34:C36"/>
    <mergeCell ref="H5:H6"/>
    <mergeCell ref="I5:I6"/>
    <mergeCell ref="C25:C27"/>
    <mergeCell ref="C28:C30"/>
    <mergeCell ref="C31:C33"/>
    <mergeCell ref="A7:A45"/>
    <mergeCell ref="B19:B45"/>
    <mergeCell ref="C7:C9"/>
    <mergeCell ref="C10:C12"/>
    <mergeCell ref="C13:C15"/>
    <mergeCell ref="B7:B18"/>
    <mergeCell ref="C17:C18"/>
    <mergeCell ref="G5:G6"/>
    <mergeCell ref="A1:E1"/>
    <mergeCell ref="A5:B5"/>
    <mergeCell ref="D5:D6"/>
    <mergeCell ref="E5:E6"/>
    <mergeCell ref="A6:B6"/>
  </mergeCells>
  <phoneticPr fontId="2" type="noConversion"/>
  <printOptions horizontalCentered="1"/>
  <pageMargins left="0.35433070866141736" right="0.35433070866141736" top="0.98425196850393704" bottom="0.98425196850393704" header="0" footer="0"/>
  <pageSetup paperSize="9" scale="79" fitToHeight="4" orientation="portrait" r:id="rId2"/>
  <headerFooter alignWithMargins="0"/>
  <rowBreaks count="3" manualBreakCount="3">
    <brk id="45" max="5" man="1"/>
    <brk id="87" max="5" man="1"/>
    <brk id="13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77"/>
  <sheetViews>
    <sheetView view="pageBreakPreview" topLeftCell="A28" zoomScale="70" zoomScaleNormal="66" zoomScaleSheetLayoutView="70" workbookViewId="0">
      <selection activeCell="D64" sqref="D64"/>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707</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4</v>
      </c>
      <c r="B6" s="393"/>
      <c r="C6" s="174" t="s">
        <v>32</v>
      </c>
      <c r="D6" s="390"/>
      <c r="E6" s="391"/>
      <c r="G6" s="396"/>
      <c r="H6" s="396"/>
      <c r="I6" s="396"/>
      <c r="J6" s="396" t="s">
        <v>273</v>
      </c>
    </row>
    <row r="7" spans="1:10" ht="17.45" customHeight="1" x14ac:dyDescent="0.25">
      <c r="A7" s="384"/>
      <c r="B7" s="423" t="s">
        <v>28</v>
      </c>
      <c r="C7" s="399" t="s">
        <v>532</v>
      </c>
      <c r="D7" s="211" t="s">
        <v>42</v>
      </c>
      <c r="E7" s="71">
        <v>2475</v>
      </c>
      <c r="G7" s="110">
        <v>2396</v>
      </c>
      <c r="H7" s="105">
        <f>E7-G7</f>
        <v>79</v>
      </c>
      <c r="I7" s="106">
        <f>IFERROR(E7/G7*100,"-")</f>
        <v>103.29716193656094</v>
      </c>
      <c r="J7" s="118">
        <f>E7/60</f>
        <v>41.25</v>
      </c>
    </row>
    <row r="8" spans="1:10" ht="17.45" customHeight="1" x14ac:dyDescent="0.25">
      <c r="A8" s="385"/>
      <c r="B8" s="424"/>
      <c r="C8" s="401"/>
      <c r="D8" s="211" t="s">
        <v>43</v>
      </c>
      <c r="E8" s="71">
        <v>2475</v>
      </c>
      <c r="G8" s="110">
        <v>2396</v>
      </c>
      <c r="H8" s="105">
        <f t="shared" ref="H8:H62" si="0">E8-G8</f>
        <v>79</v>
      </c>
      <c r="I8" s="106">
        <f t="shared" ref="I8:I60" si="1">IFERROR(E8/G8*100,"-")</f>
        <v>103.29716193656094</v>
      </c>
      <c r="J8" s="118">
        <f t="shared" ref="J8:J56" si="2">E8/60</f>
        <v>41.25</v>
      </c>
    </row>
    <row r="9" spans="1:10" ht="17.45" customHeight="1" x14ac:dyDescent="0.25">
      <c r="A9" s="385"/>
      <c r="B9" s="424"/>
      <c r="C9" s="401"/>
      <c r="D9" s="211" t="s">
        <v>44</v>
      </c>
      <c r="E9" s="71">
        <v>3060</v>
      </c>
      <c r="G9" s="110">
        <v>2972</v>
      </c>
      <c r="H9" s="105">
        <f t="shared" si="0"/>
        <v>88</v>
      </c>
      <c r="I9" s="106">
        <f t="shared" si="1"/>
        <v>102.96096904441454</v>
      </c>
      <c r="J9" s="118">
        <f t="shared" si="2"/>
        <v>51</v>
      </c>
    </row>
    <row r="10" spans="1:10" ht="17.45" customHeight="1" x14ac:dyDescent="0.25">
      <c r="A10" s="385"/>
      <c r="B10" s="424"/>
      <c r="C10" s="401"/>
      <c r="D10" s="224" t="s">
        <v>45</v>
      </c>
      <c r="E10" s="71">
        <v>2987</v>
      </c>
      <c r="G10" s="110">
        <v>2900</v>
      </c>
      <c r="H10" s="105">
        <f t="shared" si="0"/>
        <v>87</v>
      </c>
      <c r="I10" s="106">
        <f t="shared" si="1"/>
        <v>103</v>
      </c>
      <c r="J10" s="118">
        <f t="shared" si="2"/>
        <v>49.783333333333331</v>
      </c>
    </row>
    <row r="11" spans="1:10" ht="17.45" customHeight="1" x14ac:dyDescent="0.25">
      <c r="A11" s="385"/>
      <c r="B11" s="424"/>
      <c r="C11" s="401"/>
      <c r="D11" s="211" t="s">
        <v>46</v>
      </c>
      <c r="E11" s="71">
        <v>2987</v>
      </c>
      <c r="G11" s="110">
        <v>2900</v>
      </c>
      <c r="H11" s="105">
        <f t="shared" si="0"/>
        <v>87</v>
      </c>
      <c r="I11" s="106">
        <f t="shared" si="1"/>
        <v>103</v>
      </c>
      <c r="J11" s="118">
        <f t="shared" si="2"/>
        <v>49.783333333333331</v>
      </c>
    </row>
    <row r="12" spans="1:10" ht="17.45" customHeight="1" x14ac:dyDescent="0.25">
      <c r="A12" s="385"/>
      <c r="B12" s="425"/>
      <c r="C12" s="400"/>
      <c r="D12" s="211" t="s">
        <v>47</v>
      </c>
      <c r="E12" s="71">
        <v>3320</v>
      </c>
      <c r="G12" s="110">
        <v>3225</v>
      </c>
      <c r="H12" s="105">
        <f t="shared" si="0"/>
        <v>95</v>
      </c>
      <c r="I12" s="106">
        <f t="shared" si="1"/>
        <v>102.94573643410854</v>
      </c>
      <c r="J12" s="118">
        <f t="shared" si="2"/>
        <v>55.333333333333336</v>
      </c>
    </row>
    <row r="13" spans="1:10" ht="17.45" customHeight="1" x14ac:dyDescent="0.25">
      <c r="A13" s="385"/>
      <c r="B13" s="384" t="s">
        <v>29</v>
      </c>
      <c r="C13" s="417" t="s">
        <v>533</v>
      </c>
      <c r="D13" s="211" t="s">
        <v>33</v>
      </c>
      <c r="E13" s="71">
        <v>2475</v>
      </c>
      <c r="G13" s="110">
        <v>2396</v>
      </c>
      <c r="H13" s="105">
        <f t="shared" si="0"/>
        <v>79</v>
      </c>
      <c r="I13" s="106">
        <f t="shared" si="1"/>
        <v>103.29716193656094</v>
      </c>
      <c r="J13" s="118">
        <f t="shared" si="2"/>
        <v>41.25</v>
      </c>
    </row>
    <row r="14" spans="1:10" x14ac:dyDescent="0.25">
      <c r="A14" s="385"/>
      <c r="B14" s="385"/>
      <c r="C14" s="422"/>
      <c r="D14" s="211" t="s">
        <v>34</v>
      </c>
      <c r="E14" s="71">
        <v>2475</v>
      </c>
      <c r="G14" s="110">
        <v>2396</v>
      </c>
      <c r="H14" s="105">
        <f t="shared" si="0"/>
        <v>79</v>
      </c>
      <c r="I14" s="106">
        <f t="shared" si="1"/>
        <v>103.29716193656094</v>
      </c>
      <c r="J14" s="118">
        <f t="shared" si="2"/>
        <v>41.25</v>
      </c>
    </row>
    <row r="15" spans="1:10" x14ac:dyDescent="0.25">
      <c r="A15" s="385"/>
      <c r="B15" s="385"/>
      <c r="C15" s="418"/>
      <c r="D15" s="211" t="s">
        <v>30</v>
      </c>
      <c r="E15" s="71">
        <v>2475</v>
      </c>
      <c r="G15" s="110">
        <v>2396</v>
      </c>
      <c r="H15" s="105">
        <f t="shared" si="0"/>
        <v>79</v>
      </c>
      <c r="I15" s="106">
        <f t="shared" si="1"/>
        <v>103.29716193656094</v>
      </c>
      <c r="J15" s="118">
        <f t="shared" si="2"/>
        <v>41.25</v>
      </c>
    </row>
    <row r="16" spans="1:10" ht="36" customHeight="1" x14ac:dyDescent="0.25">
      <c r="A16" s="176"/>
      <c r="B16" s="177"/>
      <c r="C16" s="318" t="s">
        <v>35</v>
      </c>
      <c r="D16" s="179"/>
      <c r="E16" s="58"/>
      <c r="G16" s="110"/>
      <c r="H16" s="105"/>
      <c r="I16" s="106"/>
      <c r="J16" s="118"/>
    </row>
    <row r="17" spans="1:10" ht="17.45" customHeight="1" x14ac:dyDescent="0.25">
      <c r="A17" s="402"/>
      <c r="B17" s="402"/>
      <c r="C17" s="399" t="s">
        <v>355</v>
      </c>
      <c r="D17" s="224" t="s">
        <v>33</v>
      </c>
      <c r="E17" s="1">
        <v>3095</v>
      </c>
      <c r="G17" s="110">
        <v>2952.1</v>
      </c>
      <c r="H17" s="105">
        <f>E17-G17</f>
        <v>142.90000000000009</v>
      </c>
      <c r="I17" s="106">
        <f>IFERROR(E17/G17*100,"-")</f>
        <v>104.84062193015143</v>
      </c>
      <c r="J17" s="118">
        <f>E17/60</f>
        <v>51.583333333333336</v>
      </c>
    </row>
    <row r="18" spans="1:10" x14ac:dyDescent="0.25">
      <c r="A18" s="403"/>
      <c r="B18" s="403"/>
      <c r="C18" s="400"/>
      <c r="D18" s="224" t="s">
        <v>34</v>
      </c>
      <c r="E18" s="1">
        <v>3095</v>
      </c>
      <c r="G18" s="110">
        <v>2952.1</v>
      </c>
      <c r="H18" s="105">
        <f>E18-G18</f>
        <v>142.90000000000009</v>
      </c>
      <c r="I18" s="106">
        <f>IFERROR(E18/G18*100,"-")</f>
        <v>104.84062193015143</v>
      </c>
      <c r="J18" s="118">
        <f>E18/60</f>
        <v>51.583333333333336</v>
      </c>
    </row>
    <row r="19" spans="1:10" x14ac:dyDescent="0.25">
      <c r="A19" s="403"/>
      <c r="B19" s="403"/>
      <c r="C19" s="399" t="s">
        <v>354</v>
      </c>
      <c r="D19" s="224" t="s">
        <v>33</v>
      </c>
      <c r="E19" s="1">
        <v>3095</v>
      </c>
      <c r="G19" s="110">
        <v>2952.1</v>
      </c>
      <c r="H19" s="105">
        <f>E19-G19</f>
        <v>142.90000000000009</v>
      </c>
      <c r="I19" s="106">
        <f>IFERROR(E19/G19*100,"-")</f>
        <v>104.84062193015143</v>
      </c>
      <c r="J19" s="118">
        <f>E19/60</f>
        <v>51.583333333333336</v>
      </c>
    </row>
    <row r="20" spans="1:10" x14ac:dyDescent="0.25">
      <c r="A20" s="403"/>
      <c r="B20" s="403"/>
      <c r="C20" s="400"/>
      <c r="D20" s="224" t="s">
        <v>34</v>
      </c>
      <c r="E20" s="1">
        <v>3095</v>
      </c>
      <c r="G20" s="110">
        <v>2952.1</v>
      </c>
      <c r="H20" s="105">
        <f>E20-G20</f>
        <v>142.90000000000009</v>
      </c>
      <c r="I20" s="106">
        <f>IFERROR(E20/G20*100,"-")</f>
        <v>104.84062193015143</v>
      </c>
      <c r="J20" s="118">
        <f>E20/60</f>
        <v>51.583333333333336</v>
      </c>
    </row>
    <row r="21" spans="1:10" x14ac:dyDescent="0.25">
      <c r="A21" s="403"/>
      <c r="B21" s="403"/>
      <c r="C21" s="399" t="s">
        <v>353</v>
      </c>
      <c r="D21" s="224" t="s">
        <v>33</v>
      </c>
      <c r="E21" s="1">
        <v>3095</v>
      </c>
      <c r="G21" s="110">
        <v>2952.1</v>
      </c>
      <c r="H21" s="105">
        <f t="shared" si="0"/>
        <v>142.90000000000009</v>
      </c>
      <c r="I21" s="106">
        <f t="shared" si="1"/>
        <v>104.84062193015143</v>
      </c>
      <c r="J21" s="118">
        <f t="shared" si="2"/>
        <v>51.583333333333336</v>
      </c>
    </row>
    <row r="22" spans="1:10" x14ac:dyDescent="0.25">
      <c r="A22" s="403"/>
      <c r="B22" s="403"/>
      <c r="C22" s="400"/>
      <c r="D22" s="224" t="s">
        <v>34</v>
      </c>
      <c r="E22" s="1">
        <v>3095</v>
      </c>
      <c r="G22" s="110">
        <v>2952.1</v>
      </c>
      <c r="H22" s="105">
        <f t="shared" si="0"/>
        <v>142.90000000000009</v>
      </c>
      <c r="I22" s="106">
        <f t="shared" si="1"/>
        <v>104.84062193015143</v>
      </c>
      <c r="J22" s="118">
        <f t="shared" si="2"/>
        <v>51.583333333333336</v>
      </c>
    </row>
    <row r="23" spans="1:10" ht="17.45" customHeight="1" x14ac:dyDescent="0.25">
      <c r="A23" s="403"/>
      <c r="B23" s="403"/>
      <c r="C23" s="399" t="s">
        <v>672</v>
      </c>
      <c r="D23" s="224" t="s">
        <v>33</v>
      </c>
      <c r="E23" s="1">
        <v>3095</v>
      </c>
      <c r="G23" s="110">
        <v>2952.1</v>
      </c>
      <c r="H23" s="105">
        <f>E23-G23</f>
        <v>142.90000000000009</v>
      </c>
      <c r="I23" s="106">
        <f>IFERROR(E23/G23*100,"-")</f>
        <v>104.84062193015143</v>
      </c>
      <c r="J23" s="118">
        <f>E23/60</f>
        <v>51.583333333333336</v>
      </c>
    </row>
    <row r="24" spans="1:10" x14ac:dyDescent="0.25">
      <c r="A24" s="403"/>
      <c r="B24" s="403"/>
      <c r="C24" s="400"/>
      <c r="D24" s="224" t="s">
        <v>34</v>
      </c>
      <c r="E24" s="1">
        <v>3095</v>
      </c>
      <c r="G24" s="110">
        <v>2952.1</v>
      </c>
      <c r="H24" s="105">
        <f>E24-G24</f>
        <v>142.90000000000009</v>
      </c>
      <c r="I24" s="106">
        <f>IFERROR(E24/G24*100,"-")</f>
        <v>104.84062193015143</v>
      </c>
      <c r="J24" s="118">
        <f>E24/60</f>
        <v>51.583333333333336</v>
      </c>
    </row>
    <row r="25" spans="1:10" ht="20.25" customHeight="1" x14ac:dyDescent="0.25">
      <c r="A25" s="403"/>
      <c r="B25" s="403"/>
      <c r="C25" s="399" t="s">
        <v>367</v>
      </c>
      <c r="D25" s="224" t="s">
        <v>33</v>
      </c>
      <c r="E25" s="1">
        <v>3095</v>
      </c>
      <c r="G25" s="110">
        <v>2952.1</v>
      </c>
      <c r="H25" s="105">
        <f>E25-G25</f>
        <v>142.90000000000009</v>
      </c>
      <c r="I25" s="106">
        <f>IFERROR(E25/G25*100,"-")</f>
        <v>104.84062193015143</v>
      </c>
      <c r="J25" s="118">
        <f>E25/60</f>
        <v>51.583333333333336</v>
      </c>
    </row>
    <row r="26" spans="1:10" x14ac:dyDescent="0.25">
      <c r="A26" s="403"/>
      <c r="B26" s="403"/>
      <c r="C26" s="400"/>
      <c r="D26" s="224" t="s">
        <v>34</v>
      </c>
      <c r="E26" s="1">
        <v>3095</v>
      </c>
      <c r="G26" s="110">
        <v>2952.1</v>
      </c>
      <c r="H26" s="105">
        <f>E26-G26</f>
        <v>142.90000000000009</v>
      </c>
      <c r="I26" s="106">
        <f>IFERROR(E26/G26*100,"-")</f>
        <v>104.84062193015143</v>
      </c>
      <c r="J26" s="118">
        <f>E26/60</f>
        <v>51.583333333333336</v>
      </c>
    </row>
    <row r="27" spans="1:10" x14ac:dyDescent="0.25">
      <c r="A27" s="403"/>
      <c r="B27" s="403"/>
      <c r="C27" s="399" t="s">
        <v>356</v>
      </c>
      <c r="D27" s="224" t="s">
        <v>33</v>
      </c>
      <c r="E27" s="1">
        <v>3095</v>
      </c>
      <c r="G27" s="110">
        <v>2952.1</v>
      </c>
      <c r="H27" s="105">
        <f t="shared" si="0"/>
        <v>142.90000000000009</v>
      </c>
      <c r="I27" s="106">
        <f t="shared" si="1"/>
        <v>104.84062193015143</v>
      </c>
      <c r="J27" s="118">
        <f t="shared" si="2"/>
        <v>51.583333333333336</v>
      </c>
    </row>
    <row r="28" spans="1:10" x14ac:dyDescent="0.25">
      <c r="A28" s="403"/>
      <c r="B28" s="403"/>
      <c r="C28" s="400"/>
      <c r="D28" s="224" t="s">
        <v>34</v>
      </c>
      <c r="E28" s="1">
        <v>3095</v>
      </c>
      <c r="G28" s="110">
        <v>2952.1</v>
      </c>
      <c r="H28" s="105">
        <f t="shared" si="0"/>
        <v>142.90000000000009</v>
      </c>
      <c r="I28" s="106">
        <f t="shared" si="1"/>
        <v>104.84062193015143</v>
      </c>
      <c r="J28" s="118">
        <f t="shared" si="2"/>
        <v>51.583333333333336</v>
      </c>
    </row>
    <row r="29" spans="1:10" ht="17.45" customHeight="1" x14ac:dyDescent="0.25">
      <c r="A29" s="403"/>
      <c r="B29" s="403"/>
      <c r="C29" s="399" t="s">
        <v>366</v>
      </c>
      <c r="D29" s="224" t="s">
        <v>33</v>
      </c>
      <c r="E29" s="1">
        <v>3095</v>
      </c>
      <c r="G29" s="110">
        <v>2952.1</v>
      </c>
      <c r="H29" s="105">
        <f>E29-G29</f>
        <v>142.90000000000009</v>
      </c>
      <c r="I29" s="106">
        <f>IFERROR(E29/G29*100,"-")</f>
        <v>104.84062193015143</v>
      </c>
      <c r="J29" s="118">
        <f>E29/60</f>
        <v>51.583333333333336</v>
      </c>
    </row>
    <row r="30" spans="1:10" x14ac:dyDescent="0.25">
      <c r="A30" s="403"/>
      <c r="B30" s="403"/>
      <c r="C30" s="400"/>
      <c r="D30" s="224" t="s">
        <v>34</v>
      </c>
      <c r="E30" s="1">
        <v>3095</v>
      </c>
      <c r="G30" s="110">
        <v>2952.1</v>
      </c>
      <c r="H30" s="105">
        <f>E30-G30</f>
        <v>142.90000000000009</v>
      </c>
      <c r="I30" s="106">
        <f>IFERROR(E30/G30*100,"-")</f>
        <v>104.84062193015143</v>
      </c>
      <c r="J30" s="118">
        <f>E30/60</f>
        <v>51.583333333333336</v>
      </c>
    </row>
    <row r="31" spans="1:10" ht="17.45" customHeight="1" x14ac:dyDescent="0.25">
      <c r="A31" s="403"/>
      <c r="B31" s="403"/>
      <c r="C31" s="399" t="s">
        <v>400</v>
      </c>
      <c r="D31" s="224" t="s">
        <v>33</v>
      </c>
      <c r="E31" s="1">
        <v>3095</v>
      </c>
      <c r="G31" s="110">
        <v>2952.1</v>
      </c>
      <c r="H31" s="105">
        <f>E31-G31</f>
        <v>142.90000000000009</v>
      </c>
      <c r="I31" s="106">
        <f>IFERROR(E31/G31*100,"-")</f>
        <v>104.84062193015143</v>
      </c>
      <c r="J31" s="118">
        <f>E31/60</f>
        <v>51.583333333333336</v>
      </c>
    </row>
    <row r="32" spans="1:10" x14ac:dyDescent="0.25">
      <c r="A32" s="403"/>
      <c r="B32" s="403"/>
      <c r="C32" s="400"/>
      <c r="D32" s="224" t="s">
        <v>34</v>
      </c>
      <c r="E32" s="1">
        <v>3095</v>
      </c>
      <c r="G32" s="110">
        <v>2952.1</v>
      </c>
      <c r="H32" s="105">
        <f>E32-G32</f>
        <v>142.90000000000009</v>
      </c>
      <c r="I32" s="106">
        <f>IFERROR(E32/G32*100,"-")</f>
        <v>104.84062193015143</v>
      </c>
      <c r="J32" s="118">
        <f>E32/60</f>
        <v>51.583333333333336</v>
      </c>
    </row>
    <row r="33" spans="1:10" ht="17.45" customHeight="1" x14ac:dyDescent="0.25">
      <c r="A33" s="403"/>
      <c r="B33" s="403"/>
      <c r="C33" s="399" t="s">
        <v>357</v>
      </c>
      <c r="D33" s="224" t="s">
        <v>33</v>
      </c>
      <c r="E33" s="1">
        <v>3095</v>
      </c>
      <c r="G33" s="110">
        <v>2952.1</v>
      </c>
      <c r="H33" s="105">
        <f t="shared" si="0"/>
        <v>142.90000000000009</v>
      </c>
      <c r="I33" s="106">
        <f t="shared" si="1"/>
        <v>104.84062193015143</v>
      </c>
      <c r="J33" s="118">
        <f t="shared" si="2"/>
        <v>51.583333333333336</v>
      </c>
    </row>
    <row r="34" spans="1:10" x14ac:dyDescent="0.25">
      <c r="A34" s="403"/>
      <c r="B34" s="403"/>
      <c r="C34" s="400"/>
      <c r="D34" s="224" t="s">
        <v>34</v>
      </c>
      <c r="E34" s="1">
        <v>3095</v>
      </c>
      <c r="G34" s="110">
        <v>2952.1</v>
      </c>
      <c r="H34" s="105">
        <f t="shared" si="0"/>
        <v>142.90000000000009</v>
      </c>
      <c r="I34" s="106">
        <f t="shared" si="1"/>
        <v>104.84062193015143</v>
      </c>
      <c r="J34" s="118">
        <f t="shared" si="2"/>
        <v>51.583333333333336</v>
      </c>
    </row>
    <row r="35" spans="1:10" x14ac:dyDescent="0.25">
      <c r="A35" s="403"/>
      <c r="B35" s="403"/>
      <c r="C35" s="399" t="s">
        <v>358</v>
      </c>
      <c r="D35" s="224" t="s">
        <v>33</v>
      </c>
      <c r="E35" s="1">
        <v>3095</v>
      </c>
      <c r="G35" s="110">
        <v>2952.1</v>
      </c>
      <c r="H35" s="105">
        <f t="shared" si="0"/>
        <v>142.90000000000009</v>
      </c>
      <c r="I35" s="106">
        <f t="shared" si="1"/>
        <v>104.84062193015143</v>
      </c>
      <c r="J35" s="118">
        <f t="shared" si="2"/>
        <v>51.583333333333336</v>
      </c>
    </row>
    <row r="36" spans="1:10" x14ac:dyDescent="0.25">
      <c r="A36" s="403"/>
      <c r="B36" s="403"/>
      <c r="C36" s="400"/>
      <c r="D36" s="224" t="s">
        <v>34</v>
      </c>
      <c r="E36" s="1">
        <v>3095</v>
      </c>
      <c r="G36" s="110">
        <v>2952.1</v>
      </c>
      <c r="H36" s="105">
        <f t="shared" si="0"/>
        <v>142.90000000000009</v>
      </c>
      <c r="I36" s="106">
        <f t="shared" si="1"/>
        <v>104.84062193015143</v>
      </c>
      <c r="J36" s="118">
        <f t="shared" si="2"/>
        <v>51.583333333333336</v>
      </c>
    </row>
    <row r="37" spans="1:10" ht="17.45" customHeight="1" x14ac:dyDescent="0.25">
      <c r="A37" s="403"/>
      <c r="B37" s="403"/>
      <c r="C37" s="399" t="s">
        <v>359</v>
      </c>
      <c r="D37" s="224" t="s">
        <v>33</v>
      </c>
      <c r="E37" s="1">
        <v>3095</v>
      </c>
      <c r="G37" s="110">
        <v>2952.1</v>
      </c>
      <c r="H37" s="105">
        <f t="shared" si="0"/>
        <v>142.90000000000009</v>
      </c>
      <c r="I37" s="106">
        <f t="shared" si="1"/>
        <v>104.84062193015143</v>
      </c>
      <c r="J37" s="118">
        <f t="shared" si="2"/>
        <v>51.583333333333336</v>
      </c>
    </row>
    <row r="38" spans="1:10" x14ac:dyDescent="0.25">
      <c r="A38" s="403"/>
      <c r="B38" s="403"/>
      <c r="C38" s="400"/>
      <c r="D38" s="224" t="s">
        <v>34</v>
      </c>
      <c r="E38" s="1">
        <v>3095</v>
      </c>
      <c r="G38" s="110">
        <v>2952.1</v>
      </c>
      <c r="H38" s="105">
        <f t="shared" si="0"/>
        <v>142.90000000000009</v>
      </c>
      <c r="I38" s="106">
        <f t="shared" si="1"/>
        <v>104.84062193015143</v>
      </c>
      <c r="J38" s="118">
        <f t="shared" si="2"/>
        <v>51.583333333333336</v>
      </c>
    </row>
    <row r="39" spans="1:10" x14ac:dyDescent="0.25">
      <c r="A39" s="403"/>
      <c r="B39" s="403"/>
      <c r="C39" s="426" t="s">
        <v>360</v>
      </c>
      <c r="D39" s="319" t="s">
        <v>33</v>
      </c>
      <c r="E39" s="1">
        <v>3095</v>
      </c>
      <c r="G39" s="110">
        <v>2952.1</v>
      </c>
      <c r="H39" s="105">
        <f t="shared" si="0"/>
        <v>142.90000000000009</v>
      </c>
      <c r="I39" s="106">
        <f t="shared" si="1"/>
        <v>104.84062193015143</v>
      </c>
      <c r="J39" s="118">
        <f t="shared" si="2"/>
        <v>51.583333333333336</v>
      </c>
    </row>
    <row r="40" spans="1:10" x14ac:dyDescent="0.25">
      <c r="A40" s="403"/>
      <c r="B40" s="403"/>
      <c r="C40" s="427"/>
      <c r="D40" s="319" t="s">
        <v>34</v>
      </c>
      <c r="E40" s="1">
        <v>3095</v>
      </c>
      <c r="G40" s="110">
        <v>2952.1</v>
      </c>
      <c r="H40" s="105">
        <f t="shared" si="0"/>
        <v>142.90000000000009</v>
      </c>
      <c r="I40" s="106">
        <f t="shared" si="1"/>
        <v>104.84062193015143</v>
      </c>
      <c r="J40" s="118">
        <f t="shared" si="2"/>
        <v>51.583333333333336</v>
      </c>
    </row>
    <row r="41" spans="1:10" ht="17.45" customHeight="1" x14ac:dyDescent="0.25">
      <c r="A41" s="403"/>
      <c r="B41" s="403"/>
      <c r="C41" s="399" t="s">
        <v>364</v>
      </c>
      <c r="D41" s="224" t="s">
        <v>33</v>
      </c>
      <c r="E41" s="1">
        <v>3095</v>
      </c>
      <c r="G41" s="110">
        <v>2952.1</v>
      </c>
      <c r="H41" s="105">
        <f>E41-G41</f>
        <v>142.90000000000009</v>
      </c>
      <c r="I41" s="106">
        <f>IFERROR(E41/G41*100,"-")</f>
        <v>104.84062193015143</v>
      </c>
      <c r="J41" s="118">
        <f>E41/60</f>
        <v>51.583333333333336</v>
      </c>
    </row>
    <row r="42" spans="1:10" x14ac:dyDescent="0.25">
      <c r="A42" s="403"/>
      <c r="B42" s="403"/>
      <c r="C42" s="400"/>
      <c r="D42" s="224" t="s">
        <v>34</v>
      </c>
      <c r="E42" s="1">
        <v>3095</v>
      </c>
      <c r="G42" s="110">
        <v>2952.1</v>
      </c>
      <c r="H42" s="105">
        <f>E42-G42</f>
        <v>142.90000000000009</v>
      </c>
      <c r="I42" s="106">
        <f>IFERROR(E42/G42*100,"-")</f>
        <v>104.84062193015143</v>
      </c>
      <c r="J42" s="118">
        <f>E42/60</f>
        <v>51.583333333333336</v>
      </c>
    </row>
    <row r="43" spans="1:10" ht="17.45" customHeight="1" x14ac:dyDescent="0.25">
      <c r="A43" s="403"/>
      <c r="B43" s="403"/>
      <c r="C43" s="422" t="s">
        <v>365</v>
      </c>
      <c r="D43" s="224" t="s">
        <v>33</v>
      </c>
      <c r="E43" s="1">
        <v>3860</v>
      </c>
      <c r="G43" s="110">
        <v>3680</v>
      </c>
      <c r="H43" s="105">
        <f>E43-G43</f>
        <v>180</v>
      </c>
      <c r="I43" s="106">
        <f>IFERROR(E43/G43*100,"-")</f>
        <v>104.89130434782609</v>
      </c>
      <c r="J43" s="118">
        <f>E43/60</f>
        <v>64.333333333333329</v>
      </c>
    </row>
    <row r="44" spans="1:10" x14ac:dyDescent="0.25">
      <c r="A44" s="403"/>
      <c r="B44" s="403"/>
      <c r="C44" s="418"/>
      <c r="D44" s="224" t="s">
        <v>34</v>
      </c>
      <c r="E44" s="1">
        <v>3860</v>
      </c>
      <c r="G44" s="110">
        <v>3680</v>
      </c>
      <c r="H44" s="105">
        <f>E44-G44</f>
        <v>180</v>
      </c>
      <c r="I44" s="106">
        <f>IFERROR(E44/G44*100,"-")</f>
        <v>104.89130434782609</v>
      </c>
      <c r="J44" s="118">
        <f>E44/60</f>
        <v>64.333333333333329</v>
      </c>
    </row>
    <row r="45" spans="1:10" ht="17.45" customHeight="1" x14ac:dyDescent="0.25">
      <c r="A45" s="403"/>
      <c r="B45" s="403"/>
      <c r="C45" s="399" t="s">
        <v>361</v>
      </c>
      <c r="D45" s="224" t="s">
        <v>33</v>
      </c>
      <c r="E45" s="1">
        <v>3095</v>
      </c>
      <c r="G45" s="110">
        <v>2952.1</v>
      </c>
      <c r="H45" s="105">
        <f t="shared" si="0"/>
        <v>142.90000000000009</v>
      </c>
      <c r="I45" s="106">
        <f t="shared" si="1"/>
        <v>104.84062193015143</v>
      </c>
      <c r="J45" s="118">
        <f t="shared" si="2"/>
        <v>51.583333333333336</v>
      </c>
    </row>
    <row r="46" spans="1:10" x14ac:dyDescent="0.25">
      <c r="A46" s="403"/>
      <c r="B46" s="403"/>
      <c r="C46" s="400"/>
      <c r="D46" s="224" t="s">
        <v>34</v>
      </c>
      <c r="E46" s="1">
        <v>3095</v>
      </c>
      <c r="G46" s="110">
        <v>2952.1</v>
      </c>
      <c r="H46" s="105">
        <f t="shared" si="0"/>
        <v>142.90000000000009</v>
      </c>
      <c r="I46" s="106">
        <f t="shared" si="1"/>
        <v>104.84062193015143</v>
      </c>
      <c r="J46" s="118">
        <f t="shared" si="2"/>
        <v>51.583333333333336</v>
      </c>
    </row>
    <row r="47" spans="1:10" x14ac:dyDescent="0.25">
      <c r="A47" s="403"/>
      <c r="B47" s="403"/>
      <c r="C47" s="399" t="s">
        <v>362</v>
      </c>
      <c r="D47" s="224" t="s">
        <v>33</v>
      </c>
      <c r="E47" s="1">
        <v>3095</v>
      </c>
      <c r="G47" s="110">
        <v>2952.1</v>
      </c>
      <c r="H47" s="105">
        <f t="shared" si="0"/>
        <v>142.90000000000009</v>
      </c>
      <c r="I47" s="106">
        <f t="shared" si="1"/>
        <v>104.84062193015143</v>
      </c>
      <c r="J47" s="118">
        <f t="shared" si="2"/>
        <v>51.583333333333336</v>
      </c>
    </row>
    <row r="48" spans="1:10" x14ac:dyDescent="0.25">
      <c r="A48" s="403"/>
      <c r="B48" s="403"/>
      <c r="C48" s="400"/>
      <c r="D48" s="224" t="s">
        <v>34</v>
      </c>
      <c r="E48" s="1">
        <v>3095</v>
      </c>
      <c r="G48" s="110">
        <v>2952.1</v>
      </c>
      <c r="H48" s="105">
        <f t="shared" si="0"/>
        <v>142.90000000000009</v>
      </c>
      <c r="I48" s="106">
        <f t="shared" si="1"/>
        <v>104.84062193015143</v>
      </c>
      <c r="J48" s="118">
        <f t="shared" si="2"/>
        <v>51.583333333333336</v>
      </c>
    </row>
    <row r="49" spans="1:11" x14ac:dyDescent="0.25">
      <c r="A49" s="403"/>
      <c r="B49" s="403"/>
      <c r="C49" s="417" t="s">
        <v>650</v>
      </c>
      <c r="D49" s="224" t="s">
        <v>33</v>
      </c>
      <c r="E49" s="1">
        <v>7000</v>
      </c>
      <c r="G49" s="110">
        <v>7000</v>
      </c>
      <c r="H49" s="105">
        <f>E49-G49</f>
        <v>0</v>
      </c>
      <c r="I49" s="106">
        <f>IFERROR(E49/G49*100,"-")</f>
        <v>100</v>
      </c>
      <c r="J49" s="118">
        <f>E49/60</f>
        <v>116.66666666666667</v>
      </c>
      <c r="K49" s="53" t="s">
        <v>640</v>
      </c>
    </row>
    <row r="50" spans="1:11" x14ac:dyDescent="0.25">
      <c r="A50" s="403"/>
      <c r="B50" s="403"/>
      <c r="C50" s="418"/>
      <c r="D50" s="224" t="s">
        <v>34</v>
      </c>
      <c r="E50" s="1">
        <v>7000</v>
      </c>
      <c r="G50" s="110">
        <v>7000</v>
      </c>
      <c r="H50" s="105">
        <f>E50-G50</f>
        <v>0</v>
      </c>
      <c r="I50" s="106">
        <f>IFERROR(E50/G50*100,"-")</f>
        <v>100</v>
      </c>
      <c r="J50" s="118">
        <f>E50/60</f>
        <v>116.66666666666667</v>
      </c>
    </row>
    <row r="51" spans="1:11" x14ac:dyDescent="0.25">
      <c r="A51" s="403"/>
      <c r="B51" s="403"/>
      <c r="C51" s="399" t="s">
        <v>363</v>
      </c>
      <c r="D51" s="224" t="s">
        <v>33</v>
      </c>
      <c r="E51" s="1">
        <v>3095</v>
      </c>
      <c r="G51" s="110">
        <v>2952.1</v>
      </c>
      <c r="H51" s="105">
        <f t="shared" si="0"/>
        <v>142.90000000000009</v>
      </c>
      <c r="I51" s="106">
        <f t="shared" si="1"/>
        <v>104.84062193015143</v>
      </c>
      <c r="J51" s="118">
        <f t="shared" si="2"/>
        <v>51.583333333333336</v>
      </c>
    </row>
    <row r="52" spans="1:11" x14ac:dyDescent="0.25">
      <c r="A52" s="403"/>
      <c r="B52" s="403"/>
      <c r="C52" s="401"/>
      <c r="D52" s="224" t="s">
        <v>34</v>
      </c>
      <c r="E52" s="1">
        <v>3095</v>
      </c>
      <c r="G52" s="110">
        <v>2952.1</v>
      </c>
      <c r="H52" s="105">
        <f t="shared" si="0"/>
        <v>142.90000000000009</v>
      </c>
      <c r="I52" s="106">
        <f t="shared" si="1"/>
        <v>104.84062193015143</v>
      </c>
      <c r="J52" s="118">
        <f t="shared" si="2"/>
        <v>51.583333333333336</v>
      </c>
    </row>
    <row r="53" spans="1:11" ht="21" customHeight="1" x14ac:dyDescent="0.25">
      <c r="A53" s="403"/>
      <c r="B53" s="403"/>
      <c r="C53" s="399" t="s">
        <v>399</v>
      </c>
      <c r="D53" s="256" t="s">
        <v>33</v>
      </c>
      <c r="E53" s="1">
        <v>2940</v>
      </c>
      <c r="G53" s="105">
        <v>2800</v>
      </c>
      <c r="H53" s="105">
        <f t="shared" si="0"/>
        <v>140</v>
      </c>
      <c r="I53" s="106">
        <f t="shared" si="1"/>
        <v>105</v>
      </c>
      <c r="J53" s="118">
        <f t="shared" si="2"/>
        <v>49</v>
      </c>
    </row>
    <row r="54" spans="1:11" x14ac:dyDescent="0.25">
      <c r="A54" s="403"/>
      <c r="B54" s="403"/>
      <c r="C54" s="400"/>
      <c r="D54" s="256" t="s">
        <v>34</v>
      </c>
      <c r="E54" s="1">
        <v>2940</v>
      </c>
      <c r="G54" s="105">
        <v>2800</v>
      </c>
      <c r="H54" s="105">
        <f>E54-G54</f>
        <v>140</v>
      </c>
      <c r="I54" s="106">
        <f>IFERROR(E54/G54*100,"-")</f>
        <v>105</v>
      </c>
      <c r="J54" s="118">
        <f t="shared" si="2"/>
        <v>49</v>
      </c>
    </row>
    <row r="55" spans="1:11" ht="20.25" customHeight="1" x14ac:dyDescent="0.25">
      <c r="A55" s="403"/>
      <c r="B55" s="403"/>
      <c r="C55" s="417" t="s">
        <v>182</v>
      </c>
      <c r="D55" s="224" t="s">
        <v>33</v>
      </c>
      <c r="E55" s="1">
        <v>13215</v>
      </c>
      <c r="G55" s="110">
        <v>12587</v>
      </c>
      <c r="H55" s="105">
        <f t="shared" si="0"/>
        <v>628</v>
      </c>
      <c r="I55" s="106">
        <f t="shared" si="1"/>
        <v>104.98927464844681</v>
      </c>
      <c r="J55" s="118">
        <f t="shared" si="2"/>
        <v>220.25</v>
      </c>
    </row>
    <row r="56" spans="1:11" x14ac:dyDescent="0.25">
      <c r="A56" s="404"/>
      <c r="B56" s="404"/>
      <c r="C56" s="418"/>
      <c r="D56" s="224" t="s">
        <v>34</v>
      </c>
      <c r="E56" s="1">
        <v>13215</v>
      </c>
      <c r="G56" s="110">
        <v>12587</v>
      </c>
      <c r="H56" s="105">
        <f t="shared" si="0"/>
        <v>628</v>
      </c>
      <c r="I56" s="106">
        <f t="shared" si="1"/>
        <v>104.98927464844681</v>
      </c>
      <c r="J56" s="118">
        <f t="shared" si="2"/>
        <v>220.25</v>
      </c>
    </row>
    <row r="57" spans="1:11" ht="35.25" customHeight="1" x14ac:dyDescent="0.25">
      <c r="A57" s="176"/>
      <c r="B57" s="177"/>
      <c r="C57" s="210" t="s">
        <v>36</v>
      </c>
      <c r="D57" s="179"/>
      <c r="E57" s="52"/>
      <c r="G57" s="110"/>
      <c r="H57" s="105"/>
      <c r="I57" s="106"/>
    </row>
    <row r="58" spans="1:11" x14ac:dyDescent="0.25">
      <c r="E58" s="54"/>
      <c r="G58" s="110"/>
      <c r="H58" s="105"/>
      <c r="I58" s="106"/>
    </row>
    <row r="59" spans="1:11" ht="35.25" customHeight="1" x14ac:dyDescent="0.25">
      <c r="A59" s="176"/>
      <c r="B59" s="184"/>
      <c r="C59" s="185" t="s">
        <v>214</v>
      </c>
      <c r="D59" s="186"/>
      <c r="E59" s="55"/>
      <c r="G59" s="110"/>
      <c r="H59" s="105"/>
      <c r="I59" s="106"/>
    </row>
    <row r="60" spans="1:11" x14ac:dyDescent="0.25">
      <c r="A60" s="428"/>
      <c r="B60" s="431"/>
      <c r="C60" s="394" t="s">
        <v>165</v>
      </c>
      <c r="D60" s="395"/>
      <c r="E60" s="72">
        <v>3</v>
      </c>
      <c r="G60" s="110">
        <v>3</v>
      </c>
      <c r="H60" s="105">
        <f t="shared" si="0"/>
        <v>0</v>
      </c>
      <c r="I60" s="106">
        <f t="shared" si="1"/>
        <v>100</v>
      </c>
    </row>
    <row r="61" spans="1:11" hidden="1" x14ac:dyDescent="0.25">
      <c r="A61" s="429"/>
      <c r="B61" s="432"/>
      <c r="C61" s="394" t="s">
        <v>315</v>
      </c>
      <c r="D61" s="395"/>
      <c r="E61" s="125">
        <v>355.5</v>
      </c>
      <c r="G61" s="110"/>
      <c r="H61" s="105">
        <f t="shared" si="0"/>
        <v>355.5</v>
      </c>
      <c r="I61" s="106">
        <v>100</v>
      </c>
    </row>
    <row r="62" spans="1:11" hidden="1" x14ac:dyDescent="0.25">
      <c r="A62" s="430"/>
      <c r="B62" s="433"/>
      <c r="C62" s="394" t="s">
        <v>316</v>
      </c>
      <c r="D62" s="395"/>
      <c r="E62" s="125">
        <v>584</v>
      </c>
      <c r="G62" s="110"/>
      <c r="H62" s="105">
        <f t="shared" si="0"/>
        <v>584</v>
      </c>
      <c r="I62" s="106">
        <v>100</v>
      </c>
    </row>
    <row r="63" spans="1:11" x14ac:dyDescent="0.25">
      <c r="A63" s="320"/>
      <c r="B63" s="378"/>
      <c r="C63" s="375" t="s">
        <v>706</v>
      </c>
      <c r="D63" s="376"/>
      <c r="E63" s="383">
        <v>25</v>
      </c>
      <c r="G63" s="164"/>
      <c r="H63" s="165"/>
      <c r="I63" s="166"/>
    </row>
    <row r="64" spans="1:11" x14ac:dyDescent="0.25">
      <c r="A64" s="377"/>
      <c r="B64" s="379"/>
      <c r="C64" s="380" t="s">
        <v>709</v>
      </c>
      <c r="D64" s="381"/>
      <c r="E64" s="382">
        <v>50</v>
      </c>
      <c r="G64" s="164"/>
      <c r="H64" s="165"/>
      <c r="I64" s="166"/>
    </row>
    <row r="65" spans="1:10" x14ac:dyDescent="0.25">
      <c r="A65" s="320"/>
      <c r="B65" s="320"/>
      <c r="C65" s="321"/>
      <c r="D65" s="321"/>
      <c r="E65" s="322"/>
      <c r="G65" s="164"/>
      <c r="H65" s="165"/>
      <c r="I65" s="166"/>
    </row>
    <row r="66" spans="1:10" x14ac:dyDescent="0.25">
      <c r="D66" s="182" t="s">
        <v>317</v>
      </c>
    </row>
    <row r="67" spans="1:10" x14ac:dyDescent="0.25">
      <c r="D67" s="182" t="s">
        <v>318</v>
      </c>
    </row>
    <row r="68" spans="1:10" s="50" customFormat="1" ht="36.75" customHeight="1" x14ac:dyDescent="0.25">
      <c r="A68" s="339"/>
      <c r="B68" s="339"/>
      <c r="C68" s="339"/>
      <c r="D68" s="339"/>
      <c r="E68" s="339"/>
      <c r="G68" s="107"/>
      <c r="H68" s="107"/>
      <c r="I68" s="107"/>
      <c r="J68" s="114"/>
    </row>
    <row r="74" spans="1:10" x14ac:dyDescent="0.25">
      <c r="A74" s="189"/>
      <c r="B74" s="189"/>
      <c r="C74" s="189"/>
      <c r="D74" s="189"/>
      <c r="E74" s="189"/>
    </row>
    <row r="75" spans="1:10" ht="39" customHeight="1" x14ac:dyDescent="0.25">
      <c r="A75" s="397"/>
      <c r="B75" s="397"/>
      <c r="C75" s="397"/>
      <c r="D75" s="397"/>
      <c r="E75" s="397"/>
    </row>
    <row r="77" spans="1:10" s="50" customFormat="1" ht="54" customHeight="1" x14ac:dyDescent="0.25">
      <c r="A77" s="397"/>
      <c r="B77" s="398"/>
      <c r="C77" s="398"/>
      <c r="D77" s="398"/>
      <c r="E77" s="398"/>
      <c r="G77" s="107"/>
      <c r="H77" s="107"/>
      <c r="I77" s="107"/>
      <c r="J77" s="114"/>
    </row>
  </sheetData>
  <customSheetViews>
    <customSheetView guid="{839003FA-3055-4E28-826D-0A2EF77DACBD}" scale="70" showPageBreaks="1" printArea="1" view="pageBreakPreview" topLeftCell="A40">
      <selection activeCell="C60" sqref="C60"/>
      <pageMargins left="0.74803149606299213" right="0.74803149606299213" top="0.98425196850393704" bottom="0.98425196850393704" header="0" footer="0"/>
      <printOptions horizontalCentered="1"/>
      <pageSetup paperSize="9" scale="42" orientation="portrait" r:id="rId1"/>
      <headerFooter alignWithMargins="0"/>
    </customSheetView>
  </customSheetViews>
  <mergeCells count="43">
    <mergeCell ref="J5:J6"/>
    <mergeCell ref="C13:C15"/>
    <mergeCell ref="C21:C22"/>
    <mergeCell ref="C23:C24"/>
    <mergeCell ref="C35:C36"/>
    <mergeCell ref="G5:G6"/>
    <mergeCell ref="H5:H6"/>
    <mergeCell ref="C7:C12"/>
    <mergeCell ref="I5:I6"/>
    <mergeCell ref="C33:C34"/>
    <mergeCell ref="C29:C30"/>
    <mergeCell ref="C31:C32"/>
    <mergeCell ref="A77:E77"/>
    <mergeCell ref="C47:C48"/>
    <mergeCell ref="C39:C40"/>
    <mergeCell ref="C27:C28"/>
    <mergeCell ref="C61:D61"/>
    <mergeCell ref="C62:D62"/>
    <mergeCell ref="A75:E75"/>
    <mergeCell ref="C60:D60"/>
    <mergeCell ref="A60:A62"/>
    <mergeCell ref="B60:B62"/>
    <mergeCell ref="C37:C38"/>
    <mergeCell ref="C45:C46"/>
    <mergeCell ref="C53:C54"/>
    <mergeCell ref="C49:C50"/>
    <mergeCell ref="B13:B15"/>
    <mergeCell ref="A7:A15"/>
    <mergeCell ref="C55:C56"/>
    <mergeCell ref="C51:C52"/>
    <mergeCell ref="C17:C18"/>
    <mergeCell ref="B17:B56"/>
    <mergeCell ref="A17:A56"/>
    <mergeCell ref="C19:C20"/>
    <mergeCell ref="C25:C26"/>
    <mergeCell ref="C41:C42"/>
    <mergeCell ref="C43:C44"/>
    <mergeCell ref="B7:B12"/>
    <mergeCell ref="A1:E1"/>
    <mergeCell ref="A5:B5"/>
    <mergeCell ref="D5:D6"/>
    <mergeCell ref="E5:E6"/>
    <mergeCell ref="A6:B6"/>
  </mergeCells>
  <phoneticPr fontId="2" type="noConversion"/>
  <printOptions horizontalCentered="1"/>
  <pageMargins left="0.74803149606299213" right="0.74803149606299213" top="0.98425196850393704" bottom="0.98425196850393704" header="0" footer="0"/>
  <pageSetup paperSize="9" scale="52"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40"/>
  <sheetViews>
    <sheetView view="pageBreakPreview"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5</v>
      </c>
      <c r="B6" s="393"/>
      <c r="C6" s="292" t="s">
        <v>32</v>
      </c>
      <c r="D6" s="390"/>
      <c r="E6" s="391"/>
      <c r="G6" s="396"/>
      <c r="H6" s="396"/>
      <c r="I6" s="396"/>
      <c r="J6" s="396" t="s">
        <v>273</v>
      </c>
    </row>
    <row r="7" spans="1:10" x14ac:dyDescent="0.25">
      <c r="A7" s="434"/>
      <c r="B7" s="437" t="s">
        <v>29</v>
      </c>
      <c r="C7" s="417" t="s">
        <v>374</v>
      </c>
      <c r="D7" s="224" t="s">
        <v>33</v>
      </c>
      <c r="E7" s="1">
        <v>2690</v>
      </c>
      <c r="G7" s="105">
        <v>2690</v>
      </c>
      <c r="H7" s="105">
        <f>E7-G7</f>
        <v>0</v>
      </c>
      <c r="I7" s="106">
        <f>IFERROR(E7/G7*100,"-")</f>
        <v>100</v>
      </c>
      <c r="J7" s="118">
        <f>E7/60</f>
        <v>44.833333333333336</v>
      </c>
    </row>
    <row r="8" spans="1:10" x14ac:dyDescent="0.25">
      <c r="A8" s="435"/>
      <c r="B8" s="438"/>
      <c r="C8" s="422"/>
      <c r="D8" s="224" t="s">
        <v>34</v>
      </c>
      <c r="E8" s="1">
        <v>2690</v>
      </c>
      <c r="G8" s="105">
        <v>2690</v>
      </c>
      <c r="H8" s="105">
        <f t="shared" ref="H8:H16" si="0">E8-G8</f>
        <v>0</v>
      </c>
      <c r="I8" s="106">
        <f t="shared" ref="I8:I16" si="1">IFERROR(E8/G8*100,"-")</f>
        <v>100</v>
      </c>
      <c r="J8" s="118">
        <f t="shared" ref="J8:J16" si="2">E8/60</f>
        <v>44.833333333333336</v>
      </c>
    </row>
    <row r="9" spans="1:10" x14ac:dyDescent="0.25">
      <c r="A9" s="436"/>
      <c r="B9" s="439"/>
      <c r="C9" s="418"/>
      <c r="D9" s="224" t="s">
        <v>30</v>
      </c>
      <c r="E9" s="1">
        <v>2690</v>
      </c>
      <c r="G9" s="105">
        <v>2690</v>
      </c>
      <c r="H9" s="105">
        <f>E9-G9</f>
        <v>0</v>
      </c>
      <c r="I9" s="106">
        <f>IFERROR(E9/G9*100,"-")</f>
        <v>100</v>
      </c>
      <c r="J9" s="118">
        <f t="shared" si="2"/>
        <v>44.833333333333336</v>
      </c>
    </row>
    <row r="10" spans="1:10" ht="39" customHeight="1" x14ac:dyDescent="0.25">
      <c r="A10" s="176"/>
      <c r="B10" s="177"/>
      <c r="C10" s="318" t="s">
        <v>35</v>
      </c>
      <c r="D10" s="179"/>
      <c r="E10" s="58"/>
      <c r="G10" s="105"/>
      <c r="H10" s="105"/>
      <c r="I10" s="106"/>
      <c r="J10" s="118"/>
    </row>
    <row r="11" spans="1:10" ht="19.899999999999999" customHeight="1" x14ac:dyDescent="0.25">
      <c r="A11" s="413"/>
      <c r="B11" s="423"/>
      <c r="C11" s="399" t="s">
        <v>375</v>
      </c>
      <c r="D11" s="211" t="s">
        <v>33</v>
      </c>
      <c r="E11" s="51">
        <v>2690</v>
      </c>
      <c r="G11" s="105">
        <v>2690</v>
      </c>
      <c r="H11" s="105">
        <f t="shared" si="0"/>
        <v>0</v>
      </c>
      <c r="I11" s="106">
        <f t="shared" si="1"/>
        <v>100</v>
      </c>
      <c r="J11" s="118">
        <f t="shared" si="2"/>
        <v>44.833333333333336</v>
      </c>
    </row>
    <row r="12" spans="1:10" ht="19.899999999999999" customHeight="1" x14ac:dyDescent="0.25">
      <c r="A12" s="405"/>
      <c r="B12" s="424"/>
      <c r="C12" s="401"/>
      <c r="D12" s="211" t="s">
        <v>34</v>
      </c>
      <c r="E12" s="51">
        <v>2690</v>
      </c>
      <c r="G12" s="105">
        <v>2690</v>
      </c>
      <c r="H12" s="105">
        <f t="shared" si="0"/>
        <v>0</v>
      </c>
      <c r="I12" s="106">
        <f t="shared" si="1"/>
        <v>100</v>
      </c>
      <c r="J12" s="118">
        <f t="shared" si="2"/>
        <v>44.833333333333336</v>
      </c>
    </row>
    <row r="13" spans="1:10" ht="19.899999999999999" customHeight="1" x14ac:dyDescent="0.25">
      <c r="A13" s="405"/>
      <c r="B13" s="424"/>
      <c r="C13" s="401"/>
      <c r="D13" s="211" t="s">
        <v>30</v>
      </c>
      <c r="E13" s="51">
        <v>2690</v>
      </c>
      <c r="G13" s="105">
        <v>2690</v>
      </c>
      <c r="H13" s="105">
        <f t="shared" si="0"/>
        <v>0</v>
      </c>
      <c r="I13" s="106">
        <f t="shared" si="1"/>
        <v>100</v>
      </c>
      <c r="J13" s="118">
        <f t="shared" si="2"/>
        <v>44.833333333333336</v>
      </c>
    </row>
    <row r="14" spans="1:10" ht="19.899999999999999" customHeight="1" x14ac:dyDescent="0.25">
      <c r="A14" s="405"/>
      <c r="B14" s="424"/>
      <c r="C14" s="401"/>
      <c r="D14" s="211" t="s">
        <v>31</v>
      </c>
      <c r="E14" s="51">
        <v>2690</v>
      </c>
      <c r="G14" s="105">
        <v>2690</v>
      </c>
      <c r="H14" s="105">
        <f t="shared" si="0"/>
        <v>0</v>
      </c>
      <c r="I14" s="106">
        <f t="shared" si="1"/>
        <v>100</v>
      </c>
      <c r="J14" s="118">
        <f t="shared" si="2"/>
        <v>44.833333333333336</v>
      </c>
    </row>
    <row r="15" spans="1:10" ht="19.899999999999999" customHeight="1" x14ac:dyDescent="0.25">
      <c r="A15" s="405"/>
      <c r="B15" s="424"/>
      <c r="C15" s="401"/>
      <c r="D15" s="224" t="s">
        <v>56</v>
      </c>
      <c r="E15" s="51">
        <v>2690</v>
      </c>
      <c r="G15" s="105">
        <v>2690</v>
      </c>
      <c r="H15" s="105">
        <f t="shared" si="0"/>
        <v>0</v>
      </c>
      <c r="I15" s="106">
        <f t="shared" si="1"/>
        <v>100</v>
      </c>
      <c r="J15" s="118">
        <f t="shared" si="2"/>
        <v>44.833333333333336</v>
      </c>
    </row>
    <row r="16" spans="1:10" x14ac:dyDescent="0.25">
      <c r="A16" s="405"/>
      <c r="B16" s="424"/>
      <c r="C16" s="441" t="s">
        <v>374</v>
      </c>
      <c r="D16" s="233" t="s">
        <v>33</v>
      </c>
      <c r="E16" s="1">
        <v>2690</v>
      </c>
      <c r="G16" s="105">
        <v>2690</v>
      </c>
      <c r="H16" s="105">
        <f t="shared" si="0"/>
        <v>0</v>
      </c>
      <c r="I16" s="106">
        <f t="shared" si="1"/>
        <v>100</v>
      </c>
      <c r="J16" s="118">
        <f t="shared" si="2"/>
        <v>44.833333333333336</v>
      </c>
    </row>
    <row r="17" spans="1:10" x14ac:dyDescent="0.25">
      <c r="A17" s="440"/>
      <c r="B17" s="425"/>
      <c r="C17" s="442"/>
      <c r="D17" s="233" t="s">
        <v>34</v>
      </c>
      <c r="E17" s="157">
        <v>2690</v>
      </c>
      <c r="G17" s="143"/>
      <c r="H17" s="105">
        <f>E17-G17</f>
        <v>2690</v>
      </c>
      <c r="I17" s="106" t="str">
        <f>IFERROR(E17/G17*100,"-")</f>
        <v>-</v>
      </c>
      <c r="J17" s="118">
        <f>E17/60</f>
        <v>44.833333333333336</v>
      </c>
    </row>
    <row r="18" spans="1:10" ht="37.5" customHeight="1" x14ac:dyDescent="0.25">
      <c r="A18" s="176"/>
      <c r="B18" s="177"/>
      <c r="C18" s="178" t="s">
        <v>36</v>
      </c>
      <c r="D18" s="179"/>
      <c r="E18" s="52"/>
      <c r="G18" s="105"/>
      <c r="H18" s="105"/>
      <c r="I18" s="106"/>
    </row>
    <row r="19" spans="1:10" x14ac:dyDescent="0.25">
      <c r="E19" s="54"/>
      <c r="F19" s="56"/>
      <c r="G19" s="105"/>
      <c r="H19" s="105"/>
      <c r="I19" s="106"/>
    </row>
    <row r="20" spans="1:10" ht="35.25" customHeight="1" x14ac:dyDescent="0.25">
      <c r="A20" s="176"/>
      <c r="B20" s="184"/>
      <c r="C20" s="185" t="s">
        <v>214</v>
      </c>
      <c r="D20" s="186"/>
      <c r="E20" s="55"/>
      <c r="G20" s="105"/>
      <c r="H20" s="105"/>
      <c r="I20" s="106"/>
    </row>
    <row r="21" spans="1:10" x14ac:dyDescent="0.25">
      <c r="A21" s="285"/>
      <c r="B21" s="225"/>
      <c r="C21" s="206" t="s">
        <v>185</v>
      </c>
      <c r="D21" s="207"/>
      <c r="E21" s="77">
        <v>3</v>
      </c>
      <c r="G21" s="105">
        <v>3</v>
      </c>
      <c r="H21" s="105">
        <f>E21-G21</f>
        <v>0</v>
      </c>
      <c r="I21" s="106">
        <f>IFERROR(E21/G21*100,"-")</f>
        <v>100</v>
      </c>
      <c r="J21" s="118">
        <f>E21/60</f>
        <v>0.05</v>
      </c>
    </row>
    <row r="22" spans="1:10" x14ac:dyDescent="0.25">
      <c r="F22" s="56"/>
    </row>
    <row r="23" spans="1:10" s="50" customFormat="1" x14ac:dyDescent="0.25">
      <c r="A23" s="107"/>
      <c r="B23" s="181"/>
      <c r="C23" s="181"/>
      <c r="D23" s="182"/>
      <c r="E23" s="183"/>
      <c r="G23" s="107"/>
      <c r="H23" s="107"/>
      <c r="I23" s="107"/>
      <c r="J23" s="114"/>
    </row>
    <row r="24" spans="1:10" x14ac:dyDescent="0.25">
      <c r="F24" s="56"/>
    </row>
    <row r="25" spans="1:10" x14ac:dyDescent="0.25">
      <c r="F25" s="56"/>
    </row>
    <row r="26" spans="1:10" s="50" customFormat="1" ht="36.75" customHeight="1" x14ac:dyDescent="0.25">
      <c r="A26" s="339"/>
      <c r="B26" s="339"/>
      <c r="C26" s="339"/>
      <c r="D26" s="339"/>
      <c r="E26" s="339"/>
      <c r="G26" s="107"/>
      <c r="H26" s="107"/>
      <c r="I26" s="107"/>
      <c r="J26" s="114"/>
    </row>
    <row r="27" spans="1:10" x14ac:dyDescent="0.25">
      <c r="D27" s="182" t="s">
        <v>317</v>
      </c>
      <c r="F27" s="56"/>
    </row>
    <row r="28" spans="1:10" x14ac:dyDescent="0.25">
      <c r="D28" s="182" t="s">
        <v>318</v>
      </c>
      <c r="F28" s="56"/>
    </row>
    <row r="29" spans="1:10" x14ac:dyDescent="0.25">
      <c r="F29" s="56"/>
    </row>
    <row r="30" spans="1:10" x14ac:dyDescent="0.25">
      <c r="F30" s="56"/>
    </row>
    <row r="31" spans="1:10" x14ac:dyDescent="0.25">
      <c r="F31" s="56"/>
    </row>
    <row r="32" spans="1:10" x14ac:dyDescent="0.25">
      <c r="F32" s="56"/>
    </row>
    <row r="33" spans="6:6" x14ac:dyDescent="0.25">
      <c r="F33" s="56"/>
    </row>
    <row r="34" spans="6:6" x14ac:dyDescent="0.25">
      <c r="F34" s="56"/>
    </row>
    <row r="35" spans="6:6" x14ac:dyDescent="0.25">
      <c r="F35" s="56"/>
    </row>
    <row r="36" spans="6:6" x14ac:dyDescent="0.25">
      <c r="F36" s="56"/>
    </row>
    <row r="37" spans="6:6" x14ac:dyDescent="0.25">
      <c r="F37" s="56"/>
    </row>
    <row r="38" spans="6:6" x14ac:dyDescent="0.25">
      <c r="F38" s="56"/>
    </row>
    <row r="39" spans="6:6" x14ac:dyDescent="0.25">
      <c r="F39" s="56"/>
    </row>
    <row r="40" spans="6:6" x14ac:dyDescent="0.25">
      <c r="F40" s="56"/>
    </row>
    <row r="41" spans="6:6" x14ac:dyDescent="0.25">
      <c r="F41" s="56"/>
    </row>
    <row r="42" spans="6:6" x14ac:dyDescent="0.25">
      <c r="F42" s="56"/>
    </row>
    <row r="43" spans="6:6" x14ac:dyDescent="0.25">
      <c r="F43" s="56"/>
    </row>
    <row r="44" spans="6:6" x14ac:dyDescent="0.25">
      <c r="F44" s="56"/>
    </row>
    <row r="45" spans="6:6" x14ac:dyDescent="0.25">
      <c r="F45" s="56"/>
    </row>
    <row r="46" spans="6:6" x14ac:dyDescent="0.25">
      <c r="F46" s="56"/>
    </row>
    <row r="47" spans="6:6" x14ac:dyDescent="0.25">
      <c r="F47" s="56"/>
    </row>
    <row r="48" spans="6:6" x14ac:dyDescent="0.25">
      <c r="F48" s="56"/>
    </row>
    <row r="49" spans="6:6" x14ac:dyDescent="0.25">
      <c r="F49" s="56"/>
    </row>
    <row r="50" spans="6:6" x14ac:dyDescent="0.25">
      <c r="F50" s="56"/>
    </row>
    <row r="51" spans="6:6" x14ac:dyDescent="0.25">
      <c r="F51" s="56"/>
    </row>
    <row r="52" spans="6:6" x14ac:dyDescent="0.25">
      <c r="F52" s="56"/>
    </row>
    <row r="53" spans="6:6" x14ac:dyDescent="0.25">
      <c r="F53" s="56"/>
    </row>
    <row r="54" spans="6:6" x14ac:dyDescent="0.25">
      <c r="F54" s="56"/>
    </row>
    <row r="55" spans="6:6" x14ac:dyDescent="0.25">
      <c r="F55" s="56"/>
    </row>
    <row r="56" spans="6:6" x14ac:dyDescent="0.25">
      <c r="F56" s="56"/>
    </row>
    <row r="57" spans="6:6" x14ac:dyDescent="0.25">
      <c r="F57" s="56"/>
    </row>
    <row r="58" spans="6:6" x14ac:dyDescent="0.25">
      <c r="F58" s="56"/>
    </row>
    <row r="59" spans="6:6" x14ac:dyDescent="0.25">
      <c r="F59" s="56"/>
    </row>
    <row r="60" spans="6:6" x14ac:dyDescent="0.25">
      <c r="F60" s="56"/>
    </row>
    <row r="61" spans="6:6" x14ac:dyDescent="0.25">
      <c r="F61" s="56"/>
    </row>
    <row r="62" spans="6:6" x14ac:dyDescent="0.25">
      <c r="F62" s="56"/>
    </row>
    <row r="63" spans="6:6" x14ac:dyDescent="0.25">
      <c r="F63" s="56"/>
    </row>
    <row r="64" spans="6:6" x14ac:dyDescent="0.25">
      <c r="F64" s="56"/>
    </row>
    <row r="65" spans="6:6" x14ac:dyDescent="0.25">
      <c r="F65" s="56"/>
    </row>
    <row r="66" spans="6:6" x14ac:dyDescent="0.25">
      <c r="F66" s="56"/>
    </row>
    <row r="67" spans="6:6" x14ac:dyDescent="0.25">
      <c r="F67" s="56"/>
    </row>
    <row r="68" spans="6:6" x14ac:dyDescent="0.25">
      <c r="F68" s="56"/>
    </row>
    <row r="69" spans="6:6" x14ac:dyDescent="0.25">
      <c r="F69" s="56"/>
    </row>
    <row r="70" spans="6:6" x14ac:dyDescent="0.25">
      <c r="F70" s="56"/>
    </row>
    <row r="71" spans="6:6" x14ac:dyDescent="0.25">
      <c r="F71" s="56"/>
    </row>
    <row r="72" spans="6:6" x14ac:dyDescent="0.25">
      <c r="F72" s="56"/>
    </row>
    <row r="73" spans="6:6" x14ac:dyDescent="0.25">
      <c r="F73" s="56"/>
    </row>
    <row r="74" spans="6:6" x14ac:dyDescent="0.25">
      <c r="F74" s="56"/>
    </row>
    <row r="75" spans="6:6" x14ac:dyDescent="0.25">
      <c r="F75" s="56"/>
    </row>
    <row r="76" spans="6:6" x14ac:dyDescent="0.25">
      <c r="F76" s="56"/>
    </row>
    <row r="77" spans="6:6" x14ac:dyDescent="0.25">
      <c r="F77" s="56"/>
    </row>
    <row r="78" spans="6:6" x14ac:dyDescent="0.25">
      <c r="F78" s="56"/>
    </row>
    <row r="79" spans="6:6" x14ac:dyDescent="0.25">
      <c r="F79" s="56"/>
    </row>
    <row r="80" spans="6:6" x14ac:dyDescent="0.25">
      <c r="F80" s="56"/>
    </row>
    <row r="81" spans="6:6" x14ac:dyDescent="0.25">
      <c r="F81" s="56"/>
    </row>
    <row r="82" spans="6:6" x14ac:dyDescent="0.25">
      <c r="F82" s="56"/>
    </row>
    <row r="83" spans="6:6" x14ac:dyDescent="0.25">
      <c r="F83" s="56"/>
    </row>
    <row r="84" spans="6:6" x14ac:dyDescent="0.25">
      <c r="F84" s="56"/>
    </row>
    <row r="85" spans="6:6" x14ac:dyDescent="0.25">
      <c r="F85" s="56"/>
    </row>
    <row r="86" spans="6:6" x14ac:dyDescent="0.25">
      <c r="F86" s="56"/>
    </row>
    <row r="87" spans="6:6" x14ac:dyDescent="0.25">
      <c r="F87" s="56"/>
    </row>
    <row r="88" spans="6:6" x14ac:dyDescent="0.25">
      <c r="F88" s="56"/>
    </row>
    <row r="89" spans="6:6" x14ac:dyDescent="0.25">
      <c r="F89" s="56"/>
    </row>
    <row r="90" spans="6:6" x14ac:dyDescent="0.25">
      <c r="F90" s="56"/>
    </row>
    <row r="91" spans="6:6" x14ac:dyDescent="0.25">
      <c r="F91" s="56"/>
    </row>
    <row r="92" spans="6:6" x14ac:dyDescent="0.25">
      <c r="F92" s="56"/>
    </row>
    <row r="93" spans="6:6" x14ac:dyDescent="0.25">
      <c r="F93" s="56"/>
    </row>
    <row r="94" spans="6:6" x14ac:dyDescent="0.25">
      <c r="F94" s="56"/>
    </row>
    <row r="95" spans="6:6" x14ac:dyDescent="0.25">
      <c r="F95" s="56"/>
    </row>
    <row r="96" spans="6:6" x14ac:dyDescent="0.25">
      <c r="F96" s="56"/>
    </row>
    <row r="97" spans="6:6" x14ac:dyDescent="0.25">
      <c r="F97" s="56"/>
    </row>
    <row r="98" spans="6:6" x14ac:dyDescent="0.25">
      <c r="F98" s="56"/>
    </row>
    <row r="99" spans="6:6" x14ac:dyDescent="0.25">
      <c r="F99" s="56"/>
    </row>
    <row r="100" spans="6:6" x14ac:dyDescent="0.25">
      <c r="F100" s="56"/>
    </row>
    <row r="101" spans="6:6" x14ac:dyDescent="0.25">
      <c r="F101" s="56"/>
    </row>
    <row r="102" spans="6:6" x14ac:dyDescent="0.25">
      <c r="F102" s="56"/>
    </row>
    <row r="103" spans="6:6" x14ac:dyDescent="0.25">
      <c r="F103" s="56"/>
    </row>
    <row r="104" spans="6:6" x14ac:dyDescent="0.25">
      <c r="F104" s="56"/>
    </row>
    <row r="105" spans="6:6" x14ac:dyDescent="0.25">
      <c r="F105" s="56"/>
    </row>
    <row r="106" spans="6:6" x14ac:dyDescent="0.25">
      <c r="F106" s="56"/>
    </row>
    <row r="107" spans="6:6" x14ac:dyDescent="0.25">
      <c r="F107" s="56"/>
    </row>
    <row r="108" spans="6:6" x14ac:dyDescent="0.25">
      <c r="F108" s="56"/>
    </row>
    <row r="109" spans="6:6" x14ac:dyDescent="0.25">
      <c r="F109" s="56"/>
    </row>
    <row r="110" spans="6:6" x14ac:dyDescent="0.25">
      <c r="F110" s="56"/>
    </row>
    <row r="111" spans="6:6" x14ac:dyDescent="0.25">
      <c r="F111" s="56"/>
    </row>
    <row r="112" spans="6:6" x14ac:dyDescent="0.25">
      <c r="F112" s="56"/>
    </row>
    <row r="113" spans="6:6" x14ac:dyDescent="0.25">
      <c r="F113" s="56"/>
    </row>
    <row r="114" spans="6:6" x14ac:dyDescent="0.25">
      <c r="F114" s="56"/>
    </row>
    <row r="115" spans="6:6" x14ac:dyDescent="0.25">
      <c r="F115" s="56"/>
    </row>
    <row r="116" spans="6:6" x14ac:dyDescent="0.25">
      <c r="F116" s="56"/>
    </row>
    <row r="117" spans="6:6" x14ac:dyDescent="0.25">
      <c r="F117" s="56"/>
    </row>
    <row r="118" spans="6:6" x14ac:dyDescent="0.25">
      <c r="F118" s="56"/>
    </row>
    <row r="119" spans="6:6" x14ac:dyDescent="0.25">
      <c r="F119" s="56"/>
    </row>
    <row r="120" spans="6:6" x14ac:dyDescent="0.25">
      <c r="F120" s="56"/>
    </row>
    <row r="121" spans="6:6" x14ac:dyDescent="0.25">
      <c r="F121" s="56"/>
    </row>
    <row r="122" spans="6:6" x14ac:dyDescent="0.25">
      <c r="F122" s="56"/>
    </row>
    <row r="123" spans="6:6" x14ac:dyDescent="0.25">
      <c r="F123" s="56"/>
    </row>
    <row r="124" spans="6:6" x14ac:dyDescent="0.25">
      <c r="F124" s="56"/>
    </row>
    <row r="125" spans="6:6" x14ac:dyDescent="0.25">
      <c r="F125" s="56"/>
    </row>
    <row r="126" spans="6:6" x14ac:dyDescent="0.25">
      <c r="F126" s="56"/>
    </row>
    <row r="127" spans="6:6" x14ac:dyDescent="0.25">
      <c r="F127" s="56"/>
    </row>
    <row r="128" spans="6:6" x14ac:dyDescent="0.25">
      <c r="F128" s="56"/>
    </row>
    <row r="129" spans="6:6" x14ac:dyDescent="0.25">
      <c r="F129" s="56"/>
    </row>
    <row r="130" spans="6:6" x14ac:dyDescent="0.25">
      <c r="F130" s="56"/>
    </row>
    <row r="131" spans="6:6" x14ac:dyDescent="0.25">
      <c r="F131" s="56"/>
    </row>
    <row r="132" spans="6:6" x14ac:dyDescent="0.25">
      <c r="F132" s="56"/>
    </row>
    <row r="133" spans="6:6" x14ac:dyDescent="0.25">
      <c r="F133" s="56"/>
    </row>
    <row r="135" spans="6:6" x14ac:dyDescent="0.25">
      <c r="F135" s="56"/>
    </row>
    <row r="136" spans="6:6" x14ac:dyDescent="0.25">
      <c r="F136" s="56"/>
    </row>
    <row r="137" spans="6:6" x14ac:dyDescent="0.25">
      <c r="F137" s="56"/>
    </row>
    <row r="138" spans="6:6" x14ac:dyDescent="0.25">
      <c r="F138" s="56"/>
    </row>
    <row r="139" spans="6:6" x14ac:dyDescent="0.25">
      <c r="F139" s="56"/>
    </row>
    <row r="140" spans="6:6" x14ac:dyDescent="0.25">
      <c r="F140" s="56"/>
    </row>
  </sheetData>
  <customSheetViews>
    <customSheetView guid="{839003FA-3055-4E28-826D-0A2EF77DACBD}" scale="70" showPageBreaks="1" fitToPage="1" printArea="1" view="pageBreakPreview">
      <selection activeCell="C18" sqref="C18"/>
      <pageMargins left="0.75" right="0.75" top="0.98425196850393704" bottom="0.98425196850393704" header="0" footer="0"/>
      <printOptions horizontalCentered="1"/>
      <pageSetup paperSize="9" scale="59" orientation="portrait" r:id="rId1"/>
      <headerFooter alignWithMargins="0"/>
    </customSheetView>
  </customSheetViews>
  <mergeCells count="16">
    <mergeCell ref="J5:J6"/>
    <mergeCell ref="A1:E1"/>
    <mergeCell ref="A5:B5"/>
    <mergeCell ref="D5:D6"/>
    <mergeCell ref="E5:E6"/>
    <mergeCell ref="A6:B6"/>
    <mergeCell ref="G5:G6"/>
    <mergeCell ref="H5:H6"/>
    <mergeCell ref="I5:I6"/>
    <mergeCell ref="C7:C9"/>
    <mergeCell ref="A7:A9"/>
    <mergeCell ref="B7:B9"/>
    <mergeCell ref="C11:C15"/>
    <mergeCell ref="A11:A17"/>
    <mergeCell ref="B11:B17"/>
    <mergeCell ref="C16:C17"/>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93"/>
  <sheetViews>
    <sheetView view="pageBreakPreview" topLeftCell="A49"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75.42578125" style="53" hidden="1" customWidth="1"/>
    <col min="12"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390" t="s">
        <v>26</v>
      </c>
      <c r="E5" s="391" t="s">
        <v>27</v>
      </c>
      <c r="G5" s="396" t="s">
        <v>658</v>
      </c>
      <c r="H5" s="396" t="s">
        <v>255</v>
      </c>
      <c r="I5" s="396" t="s">
        <v>256</v>
      </c>
      <c r="J5" s="396" t="s">
        <v>273</v>
      </c>
    </row>
    <row r="6" spans="1:10" ht="37.9" customHeight="1" x14ac:dyDescent="0.25">
      <c r="A6" s="392" t="s">
        <v>6</v>
      </c>
      <c r="B6" s="393"/>
      <c r="C6" s="174" t="s">
        <v>32</v>
      </c>
      <c r="D6" s="390"/>
      <c r="E6" s="391"/>
      <c r="G6" s="396"/>
      <c r="H6" s="396"/>
      <c r="I6" s="396"/>
      <c r="J6" s="396" t="s">
        <v>273</v>
      </c>
    </row>
    <row r="7" spans="1:10" ht="17.45" customHeight="1" x14ac:dyDescent="0.25">
      <c r="A7" s="384"/>
      <c r="B7" s="384" t="s">
        <v>28</v>
      </c>
      <c r="C7" s="399" t="s">
        <v>376</v>
      </c>
      <c r="D7" s="211" t="s">
        <v>33</v>
      </c>
      <c r="E7" s="51">
        <v>2500</v>
      </c>
      <c r="G7" s="105">
        <v>2500</v>
      </c>
      <c r="H7" s="105">
        <f>E7-G7</f>
        <v>0</v>
      </c>
      <c r="I7" s="106">
        <f>IFERROR(E7/G7*100,"-")</f>
        <v>100</v>
      </c>
      <c r="J7" s="118">
        <f>E7/60</f>
        <v>41.666666666666664</v>
      </c>
    </row>
    <row r="8" spans="1:10" ht="17.45" customHeight="1" x14ac:dyDescent="0.25">
      <c r="A8" s="385"/>
      <c r="B8" s="385"/>
      <c r="C8" s="401"/>
      <c r="D8" s="211" t="s">
        <v>34</v>
      </c>
      <c r="E8" s="51">
        <v>2500</v>
      </c>
      <c r="G8" s="105">
        <v>2500</v>
      </c>
      <c r="H8" s="105">
        <f t="shared" ref="H8:H71" si="0">E8-G8</f>
        <v>0</v>
      </c>
      <c r="I8" s="106">
        <f t="shared" ref="I8:I71" si="1">IFERROR(E8/G8*100,"-")</f>
        <v>100</v>
      </c>
      <c r="J8" s="118">
        <f t="shared" ref="J8:J71" si="2">E8/60</f>
        <v>41.666666666666664</v>
      </c>
    </row>
    <row r="9" spans="1:10" ht="17.45" customHeight="1" x14ac:dyDescent="0.25">
      <c r="A9" s="385"/>
      <c r="B9" s="386"/>
      <c r="C9" s="400"/>
      <c r="D9" s="211" t="s">
        <v>30</v>
      </c>
      <c r="E9" s="51">
        <v>2500</v>
      </c>
      <c r="G9" s="105">
        <v>2500</v>
      </c>
      <c r="H9" s="105">
        <f t="shared" si="0"/>
        <v>0</v>
      </c>
      <c r="I9" s="106">
        <f t="shared" si="1"/>
        <v>100</v>
      </c>
      <c r="J9" s="118">
        <f t="shared" si="2"/>
        <v>41.666666666666664</v>
      </c>
    </row>
    <row r="10" spans="1:10" ht="17.45" customHeight="1" x14ac:dyDescent="0.25">
      <c r="A10" s="385"/>
      <c r="B10" s="384" t="s">
        <v>29</v>
      </c>
      <c r="C10" s="417" t="s">
        <v>534</v>
      </c>
      <c r="D10" s="212" t="s">
        <v>33</v>
      </c>
      <c r="E10" s="51">
        <v>2500</v>
      </c>
      <c r="G10" s="105">
        <v>2500</v>
      </c>
      <c r="H10" s="105">
        <f t="shared" si="0"/>
        <v>0</v>
      </c>
      <c r="I10" s="106">
        <f t="shared" si="1"/>
        <v>100</v>
      </c>
      <c r="J10" s="118">
        <f t="shared" si="2"/>
        <v>41.666666666666664</v>
      </c>
    </row>
    <row r="11" spans="1:10" x14ac:dyDescent="0.25">
      <c r="A11" s="385"/>
      <c r="B11" s="443"/>
      <c r="C11" s="422"/>
      <c r="D11" s="212" t="s">
        <v>34</v>
      </c>
      <c r="E11" s="51">
        <v>2500</v>
      </c>
      <c r="G11" s="105">
        <v>2500</v>
      </c>
      <c r="H11" s="105">
        <f t="shared" si="0"/>
        <v>0</v>
      </c>
      <c r="I11" s="106">
        <f t="shared" si="1"/>
        <v>100</v>
      </c>
      <c r="J11" s="118">
        <f t="shared" si="2"/>
        <v>41.666666666666664</v>
      </c>
    </row>
    <row r="12" spans="1:10" x14ac:dyDescent="0.25">
      <c r="A12" s="385"/>
      <c r="B12" s="443"/>
      <c r="C12" s="422"/>
      <c r="D12" s="212" t="s">
        <v>30</v>
      </c>
      <c r="E12" s="51">
        <v>2500</v>
      </c>
      <c r="G12" s="105">
        <v>2500</v>
      </c>
      <c r="H12" s="105">
        <f t="shared" si="0"/>
        <v>0</v>
      </c>
      <c r="I12" s="106">
        <f t="shared" si="1"/>
        <v>100</v>
      </c>
      <c r="J12" s="118">
        <f t="shared" si="2"/>
        <v>41.666666666666664</v>
      </c>
    </row>
    <row r="13" spans="1:10" x14ac:dyDescent="0.25">
      <c r="A13" s="385"/>
      <c r="B13" s="443"/>
      <c r="C13" s="418"/>
      <c r="D13" s="212" t="s">
        <v>31</v>
      </c>
      <c r="E13" s="51">
        <v>2500</v>
      </c>
      <c r="G13" s="105">
        <v>2500</v>
      </c>
      <c r="H13" s="105">
        <f t="shared" si="0"/>
        <v>0</v>
      </c>
      <c r="I13" s="106">
        <f t="shared" si="1"/>
        <v>100</v>
      </c>
      <c r="J13" s="118">
        <f t="shared" si="2"/>
        <v>41.666666666666664</v>
      </c>
    </row>
    <row r="14" spans="1:10" ht="17.45" customHeight="1" x14ac:dyDescent="0.25">
      <c r="A14" s="385"/>
      <c r="B14" s="443"/>
      <c r="C14" s="417" t="s">
        <v>535</v>
      </c>
      <c r="D14" s="212" t="s">
        <v>33</v>
      </c>
      <c r="E14" s="51">
        <v>2500</v>
      </c>
      <c r="G14" s="105">
        <v>2500</v>
      </c>
      <c r="H14" s="105">
        <f t="shared" si="0"/>
        <v>0</v>
      </c>
      <c r="I14" s="106">
        <f t="shared" si="1"/>
        <v>100</v>
      </c>
      <c r="J14" s="118">
        <f t="shared" si="2"/>
        <v>41.666666666666664</v>
      </c>
    </row>
    <row r="15" spans="1:10" x14ac:dyDescent="0.25">
      <c r="A15" s="385"/>
      <c r="B15" s="443"/>
      <c r="C15" s="422"/>
      <c r="D15" s="212" t="s">
        <v>34</v>
      </c>
      <c r="E15" s="51">
        <v>2500</v>
      </c>
      <c r="G15" s="105">
        <v>2500</v>
      </c>
      <c r="H15" s="105">
        <f t="shared" si="0"/>
        <v>0</v>
      </c>
      <c r="I15" s="106">
        <f t="shared" si="1"/>
        <v>100</v>
      </c>
      <c r="J15" s="118">
        <f t="shared" si="2"/>
        <v>41.666666666666664</v>
      </c>
    </row>
    <row r="16" spans="1:10" x14ac:dyDescent="0.25">
      <c r="A16" s="385"/>
      <c r="B16" s="443"/>
      <c r="C16" s="422"/>
      <c r="D16" s="212" t="s">
        <v>30</v>
      </c>
      <c r="E16" s="51">
        <v>2500</v>
      </c>
      <c r="G16" s="105">
        <v>2500</v>
      </c>
      <c r="H16" s="105">
        <f t="shared" si="0"/>
        <v>0</v>
      </c>
      <c r="I16" s="106">
        <f t="shared" si="1"/>
        <v>100</v>
      </c>
      <c r="J16" s="118">
        <f t="shared" si="2"/>
        <v>41.666666666666664</v>
      </c>
    </row>
    <row r="17" spans="1:10" x14ac:dyDescent="0.25">
      <c r="A17" s="385"/>
      <c r="B17" s="443"/>
      <c r="C17" s="418"/>
      <c r="D17" s="212" t="s">
        <v>31</v>
      </c>
      <c r="E17" s="51">
        <v>2500</v>
      </c>
      <c r="G17" s="105">
        <v>2500</v>
      </c>
      <c r="H17" s="105">
        <f t="shared" si="0"/>
        <v>0</v>
      </c>
      <c r="I17" s="106">
        <f t="shared" si="1"/>
        <v>100</v>
      </c>
      <c r="J17" s="118">
        <f t="shared" si="2"/>
        <v>41.666666666666664</v>
      </c>
    </row>
    <row r="18" spans="1:10" ht="17.45" customHeight="1" x14ac:dyDescent="0.25">
      <c r="A18" s="385"/>
      <c r="B18" s="443"/>
      <c r="C18" s="417" t="s">
        <v>376</v>
      </c>
      <c r="D18" s="212" t="s">
        <v>33</v>
      </c>
      <c r="E18" s="51">
        <v>2500</v>
      </c>
      <c r="G18" s="105">
        <v>2500</v>
      </c>
      <c r="H18" s="105">
        <f t="shared" si="0"/>
        <v>0</v>
      </c>
      <c r="I18" s="106">
        <f t="shared" si="1"/>
        <v>100</v>
      </c>
      <c r="J18" s="118">
        <f t="shared" si="2"/>
        <v>41.666666666666664</v>
      </c>
    </row>
    <row r="19" spans="1:10" x14ac:dyDescent="0.25">
      <c r="A19" s="385"/>
      <c r="B19" s="443"/>
      <c r="C19" s="422"/>
      <c r="D19" s="212" t="s">
        <v>34</v>
      </c>
      <c r="E19" s="51">
        <v>2500</v>
      </c>
      <c r="G19" s="105">
        <v>2500</v>
      </c>
      <c r="H19" s="105">
        <f t="shared" si="0"/>
        <v>0</v>
      </c>
      <c r="I19" s="106">
        <f t="shared" si="1"/>
        <v>100</v>
      </c>
      <c r="J19" s="118">
        <f t="shared" si="2"/>
        <v>41.666666666666664</v>
      </c>
    </row>
    <row r="20" spans="1:10" x14ac:dyDescent="0.25">
      <c r="A20" s="385"/>
      <c r="B20" s="443"/>
      <c r="C20" s="422"/>
      <c r="D20" s="212" t="s">
        <v>30</v>
      </c>
      <c r="E20" s="51">
        <v>2500</v>
      </c>
      <c r="G20" s="105">
        <v>2500</v>
      </c>
      <c r="H20" s="105">
        <f t="shared" si="0"/>
        <v>0</v>
      </c>
      <c r="I20" s="106">
        <f t="shared" si="1"/>
        <v>100</v>
      </c>
      <c r="J20" s="118">
        <f t="shared" si="2"/>
        <v>41.666666666666664</v>
      </c>
    </row>
    <row r="21" spans="1:10" x14ac:dyDescent="0.25">
      <c r="A21" s="385"/>
      <c r="B21" s="443"/>
      <c r="C21" s="418"/>
      <c r="D21" s="212" t="s">
        <v>31</v>
      </c>
      <c r="E21" s="51">
        <v>2500</v>
      </c>
      <c r="G21" s="105">
        <v>2500</v>
      </c>
      <c r="H21" s="105">
        <f t="shared" si="0"/>
        <v>0</v>
      </c>
      <c r="I21" s="106">
        <f t="shared" si="1"/>
        <v>100</v>
      </c>
      <c r="J21" s="118">
        <f t="shared" si="2"/>
        <v>41.666666666666664</v>
      </c>
    </row>
    <row r="22" spans="1:10" ht="17.45" customHeight="1" x14ac:dyDescent="0.25">
      <c r="A22" s="385"/>
      <c r="B22" s="443"/>
      <c r="C22" s="417" t="s">
        <v>536</v>
      </c>
      <c r="D22" s="212" t="s">
        <v>33</v>
      </c>
      <c r="E22" s="51">
        <v>2500</v>
      </c>
      <c r="G22" s="105">
        <v>2500</v>
      </c>
      <c r="H22" s="105">
        <f t="shared" si="0"/>
        <v>0</v>
      </c>
      <c r="I22" s="106">
        <f t="shared" si="1"/>
        <v>100</v>
      </c>
      <c r="J22" s="118">
        <f t="shared" si="2"/>
        <v>41.666666666666664</v>
      </c>
    </row>
    <row r="23" spans="1:10" x14ac:dyDescent="0.25">
      <c r="A23" s="385"/>
      <c r="B23" s="443"/>
      <c r="C23" s="422"/>
      <c r="D23" s="212" t="s">
        <v>34</v>
      </c>
      <c r="E23" s="51">
        <v>2500</v>
      </c>
      <c r="G23" s="105">
        <v>2500</v>
      </c>
      <c r="H23" s="105">
        <f t="shared" si="0"/>
        <v>0</v>
      </c>
      <c r="I23" s="106">
        <f t="shared" si="1"/>
        <v>100</v>
      </c>
      <c r="J23" s="118">
        <f t="shared" si="2"/>
        <v>41.666666666666664</v>
      </c>
    </row>
    <row r="24" spans="1:10" x14ac:dyDescent="0.25">
      <c r="A24" s="385"/>
      <c r="B24" s="443"/>
      <c r="C24" s="422"/>
      <c r="D24" s="212" t="s">
        <v>30</v>
      </c>
      <c r="E24" s="51">
        <v>2500</v>
      </c>
      <c r="G24" s="105">
        <v>2500</v>
      </c>
      <c r="H24" s="105">
        <f t="shared" si="0"/>
        <v>0</v>
      </c>
      <c r="I24" s="106">
        <f t="shared" si="1"/>
        <v>100</v>
      </c>
      <c r="J24" s="118">
        <f t="shared" si="2"/>
        <v>41.666666666666664</v>
      </c>
    </row>
    <row r="25" spans="1:10" x14ac:dyDescent="0.25">
      <c r="A25" s="385"/>
      <c r="B25" s="443"/>
      <c r="C25" s="418"/>
      <c r="D25" s="212" t="s">
        <v>31</v>
      </c>
      <c r="E25" s="51">
        <v>2500</v>
      </c>
      <c r="G25" s="105">
        <v>2500</v>
      </c>
      <c r="H25" s="105">
        <f t="shared" si="0"/>
        <v>0</v>
      </c>
      <c r="I25" s="106">
        <f t="shared" si="1"/>
        <v>100</v>
      </c>
      <c r="J25" s="118">
        <f t="shared" si="2"/>
        <v>41.666666666666664</v>
      </c>
    </row>
    <row r="26" spans="1:10" ht="17.45" customHeight="1" x14ac:dyDescent="0.25">
      <c r="A26" s="385"/>
      <c r="B26" s="443"/>
      <c r="C26" s="417" t="s">
        <v>537</v>
      </c>
      <c r="D26" s="212" t="s">
        <v>33</v>
      </c>
      <c r="E26" s="51">
        <v>2500</v>
      </c>
      <c r="G26" s="105">
        <v>2500</v>
      </c>
      <c r="H26" s="105">
        <f t="shared" si="0"/>
        <v>0</v>
      </c>
      <c r="I26" s="106">
        <f t="shared" si="1"/>
        <v>100</v>
      </c>
      <c r="J26" s="118">
        <f t="shared" si="2"/>
        <v>41.666666666666664</v>
      </c>
    </row>
    <row r="27" spans="1:10" x14ac:dyDescent="0.25">
      <c r="A27" s="385"/>
      <c r="B27" s="443"/>
      <c r="C27" s="422"/>
      <c r="D27" s="212" t="s">
        <v>34</v>
      </c>
      <c r="E27" s="51">
        <v>2500</v>
      </c>
      <c r="G27" s="105">
        <v>2500</v>
      </c>
      <c r="H27" s="105">
        <f t="shared" si="0"/>
        <v>0</v>
      </c>
      <c r="I27" s="106">
        <f t="shared" si="1"/>
        <v>100</v>
      </c>
      <c r="J27" s="118">
        <f t="shared" si="2"/>
        <v>41.666666666666664</v>
      </c>
    </row>
    <row r="28" spans="1:10" x14ac:dyDescent="0.25">
      <c r="A28" s="385"/>
      <c r="B28" s="443"/>
      <c r="C28" s="422"/>
      <c r="D28" s="212" t="s">
        <v>30</v>
      </c>
      <c r="E28" s="51">
        <v>2500</v>
      </c>
      <c r="G28" s="105">
        <v>2500</v>
      </c>
      <c r="H28" s="105">
        <f t="shared" si="0"/>
        <v>0</v>
      </c>
      <c r="I28" s="106">
        <f t="shared" si="1"/>
        <v>100</v>
      </c>
      <c r="J28" s="118">
        <f t="shared" si="2"/>
        <v>41.666666666666664</v>
      </c>
    </row>
    <row r="29" spans="1:10" x14ac:dyDescent="0.25">
      <c r="A29" s="385"/>
      <c r="B29" s="443"/>
      <c r="C29" s="418"/>
      <c r="D29" s="212" t="s">
        <v>31</v>
      </c>
      <c r="E29" s="51">
        <v>2500</v>
      </c>
      <c r="G29" s="105">
        <v>2500</v>
      </c>
      <c r="H29" s="105">
        <f t="shared" si="0"/>
        <v>0</v>
      </c>
      <c r="I29" s="106">
        <f t="shared" si="1"/>
        <v>100</v>
      </c>
      <c r="J29" s="118">
        <f t="shared" si="2"/>
        <v>41.666666666666664</v>
      </c>
    </row>
    <row r="30" spans="1:10" ht="17.45" customHeight="1" x14ac:dyDescent="0.25">
      <c r="A30" s="385"/>
      <c r="B30" s="443"/>
      <c r="C30" s="417" t="s">
        <v>538</v>
      </c>
      <c r="D30" s="212" t="s">
        <v>33</v>
      </c>
      <c r="E30" s="51">
        <v>2500</v>
      </c>
      <c r="G30" s="105">
        <v>2500</v>
      </c>
      <c r="H30" s="105">
        <f t="shared" si="0"/>
        <v>0</v>
      </c>
      <c r="I30" s="106">
        <f t="shared" si="1"/>
        <v>100</v>
      </c>
      <c r="J30" s="118">
        <f t="shared" si="2"/>
        <v>41.666666666666664</v>
      </c>
    </row>
    <row r="31" spans="1:10" x14ac:dyDescent="0.25">
      <c r="A31" s="385"/>
      <c r="B31" s="443"/>
      <c r="C31" s="422"/>
      <c r="D31" s="212" t="s">
        <v>34</v>
      </c>
      <c r="E31" s="51">
        <v>2500</v>
      </c>
      <c r="G31" s="105">
        <v>2500</v>
      </c>
      <c r="H31" s="105">
        <f t="shared" si="0"/>
        <v>0</v>
      </c>
      <c r="I31" s="106">
        <f t="shared" si="1"/>
        <v>100</v>
      </c>
      <c r="J31" s="118">
        <f t="shared" si="2"/>
        <v>41.666666666666664</v>
      </c>
    </row>
    <row r="32" spans="1:10" x14ac:dyDescent="0.25">
      <c r="A32" s="385"/>
      <c r="B32" s="443"/>
      <c r="C32" s="422"/>
      <c r="D32" s="212" t="s">
        <v>30</v>
      </c>
      <c r="E32" s="51">
        <v>2500</v>
      </c>
      <c r="G32" s="105">
        <v>2500</v>
      </c>
      <c r="H32" s="105">
        <f t="shared" si="0"/>
        <v>0</v>
      </c>
      <c r="I32" s="106">
        <f t="shared" si="1"/>
        <v>100</v>
      </c>
      <c r="J32" s="118">
        <f t="shared" si="2"/>
        <v>41.666666666666664</v>
      </c>
    </row>
    <row r="33" spans="1:10" x14ac:dyDescent="0.25">
      <c r="A33" s="385"/>
      <c r="B33" s="443"/>
      <c r="C33" s="418"/>
      <c r="D33" s="212" t="s">
        <v>31</v>
      </c>
      <c r="E33" s="51">
        <v>2500</v>
      </c>
      <c r="G33" s="105">
        <v>2500</v>
      </c>
      <c r="H33" s="105">
        <f t="shared" si="0"/>
        <v>0</v>
      </c>
      <c r="I33" s="106">
        <f t="shared" si="1"/>
        <v>100</v>
      </c>
      <c r="J33" s="118">
        <f t="shared" si="2"/>
        <v>41.666666666666664</v>
      </c>
    </row>
    <row r="34" spans="1:10" ht="17.45" customHeight="1" x14ac:dyDescent="0.25">
      <c r="A34" s="385"/>
      <c r="B34" s="443"/>
      <c r="C34" s="417" t="s">
        <v>380</v>
      </c>
      <c r="D34" s="212" t="s">
        <v>33</v>
      </c>
      <c r="E34" s="51">
        <v>2500</v>
      </c>
      <c r="G34" s="105">
        <v>2500</v>
      </c>
      <c r="H34" s="105">
        <f t="shared" si="0"/>
        <v>0</v>
      </c>
      <c r="I34" s="106">
        <f t="shared" si="1"/>
        <v>100</v>
      </c>
      <c r="J34" s="118">
        <f t="shared" si="2"/>
        <v>41.666666666666664</v>
      </c>
    </row>
    <row r="35" spans="1:10" x14ac:dyDescent="0.25">
      <c r="A35" s="385"/>
      <c r="B35" s="443"/>
      <c r="C35" s="422"/>
      <c r="D35" s="212" t="s">
        <v>34</v>
      </c>
      <c r="E35" s="51">
        <v>2500</v>
      </c>
      <c r="G35" s="105">
        <v>2500</v>
      </c>
      <c r="H35" s="105">
        <f t="shared" si="0"/>
        <v>0</v>
      </c>
      <c r="I35" s="106">
        <f t="shared" si="1"/>
        <v>100</v>
      </c>
      <c r="J35" s="118">
        <f t="shared" si="2"/>
        <v>41.666666666666664</v>
      </c>
    </row>
    <row r="36" spans="1:10" x14ac:dyDescent="0.25">
      <c r="A36" s="385"/>
      <c r="B36" s="443"/>
      <c r="C36" s="422"/>
      <c r="D36" s="212" t="s">
        <v>30</v>
      </c>
      <c r="E36" s="51">
        <v>2500</v>
      </c>
      <c r="G36" s="105">
        <v>2500</v>
      </c>
      <c r="H36" s="105">
        <f t="shared" si="0"/>
        <v>0</v>
      </c>
      <c r="I36" s="106">
        <f t="shared" si="1"/>
        <v>100</v>
      </c>
      <c r="J36" s="118">
        <f t="shared" si="2"/>
        <v>41.666666666666664</v>
      </c>
    </row>
    <row r="37" spans="1:10" x14ac:dyDescent="0.25">
      <c r="A37" s="385"/>
      <c r="B37" s="443"/>
      <c r="C37" s="418"/>
      <c r="D37" s="212" t="s">
        <v>31</v>
      </c>
      <c r="E37" s="51">
        <v>2500</v>
      </c>
      <c r="G37" s="105">
        <v>2500</v>
      </c>
      <c r="H37" s="105">
        <f t="shared" si="0"/>
        <v>0</v>
      </c>
      <c r="I37" s="106">
        <f t="shared" si="1"/>
        <v>100</v>
      </c>
      <c r="J37" s="118">
        <f t="shared" si="2"/>
        <v>41.666666666666664</v>
      </c>
    </row>
    <row r="38" spans="1:10" ht="17.45" customHeight="1" x14ac:dyDescent="0.25">
      <c r="A38" s="385"/>
      <c r="B38" s="443"/>
      <c r="C38" s="417" t="s">
        <v>539</v>
      </c>
      <c r="D38" s="212" t="s">
        <v>33</v>
      </c>
      <c r="E38" s="51">
        <v>2500</v>
      </c>
      <c r="G38" s="105">
        <v>2500</v>
      </c>
      <c r="H38" s="105">
        <f t="shared" si="0"/>
        <v>0</v>
      </c>
      <c r="I38" s="106">
        <f t="shared" si="1"/>
        <v>100</v>
      </c>
      <c r="J38" s="118">
        <f t="shared" si="2"/>
        <v>41.666666666666664</v>
      </c>
    </row>
    <row r="39" spans="1:10" x14ac:dyDescent="0.25">
      <c r="A39" s="385"/>
      <c r="B39" s="443"/>
      <c r="C39" s="422"/>
      <c r="D39" s="212" t="s">
        <v>34</v>
      </c>
      <c r="E39" s="51">
        <v>2500</v>
      </c>
      <c r="G39" s="105">
        <v>2500</v>
      </c>
      <c r="H39" s="105">
        <f t="shared" si="0"/>
        <v>0</v>
      </c>
      <c r="I39" s="106">
        <f t="shared" si="1"/>
        <v>100</v>
      </c>
      <c r="J39" s="118">
        <f t="shared" si="2"/>
        <v>41.666666666666664</v>
      </c>
    </row>
    <row r="40" spans="1:10" x14ac:dyDescent="0.25">
      <c r="A40" s="385"/>
      <c r="B40" s="443"/>
      <c r="C40" s="422"/>
      <c r="D40" s="212" t="s">
        <v>30</v>
      </c>
      <c r="E40" s="51">
        <v>2500</v>
      </c>
      <c r="G40" s="105">
        <v>2500</v>
      </c>
      <c r="H40" s="105">
        <f t="shared" si="0"/>
        <v>0</v>
      </c>
      <c r="I40" s="106">
        <f t="shared" si="1"/>
        <v>100</v>
      </c>
      <c r="J40" s="118">
        <f t="shared" si="2"/>
        <v>41.666666666666664</v>
      </c>
    </row>
    <row r="41" spans="1:10" x14ac:dyDescent="0.25">
      <c r="A41" s="385"/>
      <c r="B41" s="443"/>
      <c r="C41" s="418"/>
      <c r="D41" s="212" t="s">
        <v>31</v>
      </c>
      <c r="E41" s="51">
        <v>2500</v>
      </c>
      <c r="G41" s="105">
        <v>2500</v>
      </c>
      <c r="H41" s="105">
        <f t="shared" si="0"/>
        <v>0</v>
      </c>
      <c r="I41" s="106">
        <f t="shared" si="1"/>
        <v>100</v>
      </c>
      <c r="J41" s="118">
        <f t="shared" si="2"/>
        <v>41.666666666666664</v>
      </c>
    </row>
    <row r="42" spans="1:10" ht="17.45" customHeight="1" x14ac:dyDescent="0.25">
      <c r="A42" s="385"/>
      <c r="B42" s="443"/>
      <c r="C42" s="417" t="s">
        <v>661</v>
      </c>
      <c r="D42" s="212" t="s">
        <v>33</v>
      </c>
      <c r="E42" s="51">
        <v>2500</v>
      </c>
      <c r="G42" s="105">
        <v>2500</v>
      </c>
      <c r="H42" s="105">
        <f t="shared" si="0"/>
        <v>0</v>
      </c>
      <c r="I42" s="106">
        <f t="shared" si="1"/>
        <v>100</v>
      </c>
      <c r="J42" s="118">
        <f t="shared" si="2"/>
        <v>41.666666666666664</v>
      </c>
    </row>
    <row r="43" spans="1:10" x14ac:dyDescent="0.25">
      <c r="A43" s="385"/>
      <c r="B43" s="443"/>
      <c r="C43" s="422"/>
      <c r="D43" s="212" t="s">
        <v>34</v>
      </c>
      <c r="E43" s="51">
        <v>2500</v>
      </c>
      <c r="G43" s="105">
        <v>2500</v>
      </c>
      <c r="H43" s="105">
        <f t="shared" si="0"/>
        <v>0</v>
      </c>
      <c r="I43" s="106">
        <f t="shared" si="1"/>
        <v>100</v>
      </c>
      <c r="J43" s="118">
        <f t="shared" si="2"/>
        <v>41.666666666666664</v>
      </c>
    </row>
    <row r="44" spans="1:10" x14ac:dyDescent="0.25">
      <c r="A44" s="385"/>
      <c r="B44" s="443"/>
      <c r="C44" s="422"/>
      <c r="D44" s="212" t="s">
        <v>30</v>
      </c>
      <c r="E44" s="51">
        <v>2500</v>
      </c>
      <c r="G44" s="105">
        <v>2500</v>
      </c>
      <c r="H44" s="105">
        <f t="shared" si="0"/>
        <v>0</v>
      </c>
      <c r="I44" s="106">
        <f t="shared" si="1"/>
        <v>100</v>
      </c>
      <c r="J44" s="118">
        <f t="shared" si="2"/>
        <v>41.666666666666664</v>
      </c>
    </row>
    <row r="45" spans="1:10" x14ac:dyDescent="0.25">
      <c r="A45" s="385"/>
      <c r="B45" s="443"/>
      <c r="C45" s="422"/>
      <c r="D45" s="212" t="s">
        <v>31</v>
      </c>
      <c r="E45" s="51">
        <v>2500</v>
      </c>
      <c r="G45" s="105">
        <v>2500</v>
      </c>
      <c r="H45" s="105">
        <f t="shared" si="0"/>
        <v>0</v>
      </c>
      <c r="I45" s="106">
        <f t="shared" si="1"/>
        <v>100</v>
      </c>
      <c r="J45" s="118">
        <f t="shared" si="2"/>
        <v>41.666666666666664</v>
      </c>
    </row>
    <row r="46" spans="1:10" ht="17.45" customHeight="1" x14ac:dyDescent="0.25">
      <c r="A46" s="385"/>
      <c r="B46" s="444"/>
      <c r="C46" s="417" t="s">
        <v>651</v>
      </c>
      <c r="D46" s="316" t="s">
        <v>33</v>
      </c>
      <c r="E46" s="1">
        <v>3000</v>
      </c>
      <c r="G46" s="105">
        <v>3000</v>
      </c>
      <c r="H46" s="105">
        <f t="shared" si="0"/>
        <v>0</v>
      </c>
      <c r="I46" s="106">
        <f t="shared" si="1"/>
        <v>100</v>
      </c>
      <c r="J46" s="118">
        <f t="shared" si="2"/>
        <v>50</v>
      </c>
    </row>
    <row r="47" spans="1:10" ht="17.45" customHeight="1" x14ac:dyDescent="0.25">
      <c r="A47" s="385"/>
      <c r="B47" s="444"/>
      <c r="C47" s="422"/>
      <c r="D47" s="316" t="s">
        <v>34</v>
      </c>
      <c r="E47" s="51">
        <v>2500</v>
      </c>
      <c r="G47" s="105">
        <v>2500</v>
      </c>
      <c r="H47" s="105">
        <f t="shared" si="0"/>
        <v>0</v>
      </c>
      <c r="I47" s="106">
        <f t="shared" si="1"/>
        <v>100</v>
      </c>
      <c r="J47" s="118">
        <f t="shared" si="2"/>
        <v>41.666666666666664</v>
      </c>
    </row>
    <row r="48" spans="1:10" x14ac:dyDescent="0.25">
      <c r="A48" s="385"/>
      <c r="B48" s="444"/>
      <c r="C48" s="422"/>
      <c r="D48" s="316" t="s">
        <v>30</v>
      </c>
      <c r="E48" s="51">
        <v>2500</v>
      </c>
      <c r="G48" s="105">
        <v>2500</v>
      </c>
      <c r="H48" s="105">
        <f t="shared" si="0"/>
        <v>0</v>
      </c>
      <c r="I48" s="106">
        <f t="shared" si="1"/>
        <v>100</v>
      </c>
      <c r="J48" s="118">
        <f t="shared" si="2"/>
        <v>41.666666666666664</v>
      </c>
    </row>
    <row r="49" spans="1:10" x14ac:dyDescent="0.25">
      <c r="A49" s="385"/>
      <c r="B49" s="444"/>
      <c r="C49" s="418"/>
      <c r="D49" s="316" t="s">
        <v>31</v>
      </c>
      <c r="E49" s="51">
        <v>2500</v>
      </c>
      <c r="G49" s="105">
        <v>2500</v>
      </c>
      <c r="H49" s="105">
        <f t="shared" si="0"/>
        <v>0</v>
      </c>
      <c r="I49" s="106">
        <f t="shared" si="1"/>
        <v>100</v>
      </c>
      <c r="J49" s="118">
        <f t="shared" si="2"/>
        <v>41.666666666666664</v>
      </c>
    </row>
    <row r="50" spans="1:10" ht="17.45" customHeight="1" x14ac:dyDescent="0.25">
      <c r="A50" s="385"/>
      <c r="B50" s="444"/>
      <c r="C50" s="417" t="s">
        <v>540</v>
      </c>
      <c r="D50" s="316" t="s">
        <v>33</v>
      </c>
      <c r="E50" s="51">
        <v>2500</v>
      </c>
      <c r="G50" s="105">
        <v>2500</v>
      </c>
      <c r="H50" s="105">
        <f t="shared" si="0"/>
        <v>0</v>
      </c>
      <c r="I50" s="106">
        <f t="shared" si="1"/>
        <v>100</v>
      </c>
      <c r="J50" s="118">
        <f t="shared" si="2"/>
        <v>41.666666666666664</v>
      </c>
    </row>
    <row r="51" spans="1:10" x14ac:dyDescent="0.25">
      <c r="A51" s="385"/>
      <c r="B51" s="444"/>
      <c r="C51" s="422"/>
      <c r="D51" s="316" t="s">
        <v>34</v>
      </c>
      <c r="E51" s="51">
        <v>2500</v>
      </c>
      <c r="G51" s="105">
        <v>2500</v>
      </c>
      <c r="H51" s="105">
        <f t="shared" si="0"/>
        <v>0</v>
      </c>
      <c r="I51" s="106">
        <f t="shared" si="1"/>
        <v>100</v>
      </c>
      <c r="J51" s="118">
        <f t="shared" si="2"/>
        <v>41.666666666666664</v>
      </c>
    </row>
    <row r="52" spans="1:10" x14ac:dyDescent="0.25">
      <c r="A52" s="385"/>
      <c r="B52" s="444"/>
      <c r="C52" s="422"/>
      <c r="D52" s="316" t="s">
        <v>30</v>
      </c>
      <c r="E52" s="51">
        <v>2500</v>
      </c>
      <c r="G52" s="105">
        <v>2500</v>
      </c>
      <c r="H52" s="105">
        <f t="shared" si="0"/>
        <v>0</v>
      </c>
      <c r="I52" s="106">
        <f t="shared" si="1"/>
        <v>100</v>
      </c>
      <c r="J52" s="118">
        <f t="shared" si="2"/>
        <v>41.666666666666664</v>
      </c>
    </row>
    <row r="53" spans="1:10" x14ac:dyDescent="0.25">
      <c r="A53" s="385"/>
      <c r="B53" s="444"/>
      <c r="C53" s="418"/>
      <c r="D53" s="316" t="s">
        <v>31</v>
      </c>
      <c r="E53" s="51">
        <v>2500</v>
      </c>
      <c r="G53" s="105">
        <v>2500</v>
      </c>
      <c r="H53" s="105">
        <f t="shared" si="0"/>
        <v>0</v>
      </c>
      <c r="I53" s="106">
        <f t="shared" si="1"/>
        <v>100</v>
      </c>
      <c r="J53" s="118">
        <f t="shared" si="2"/>
        <v>41.666666666666664</v>
      </c>
    </row>
    <row r="54" spans="1:10" ht="17.45" customHeight="1" x14ac:dyDescent="0.25">
      <c r="A54" s="385"/>
      <c r="B54" s="443"/>
      <c r="C54" s="417" t="s">
        <v>637</v>
      </c>
      <c r="D54" s="175" t="s">
        <v>33</v>
      </c>
      <c r="E54" s="1">
        <v>3000</v>
      </c>
      <c r="G54" s="105">
        <v>3000</v>
      </c>
      <c r="H54" s="105">
        <f t="shared" si="0"/>
        <v>0</v>
      </c>
      <c r="I54" s="106">
        <f t="shared" si="1"/>
        <v>100</v>
      </c>
      <c r="J54" s="118">
        <f t="shared" si="2"/>
        <v>50</v>
      </c>
    </row>
    <row r="55" spans="1:10" ht="17.45" customHeight="1" x14ac:dyDescent="0.25">
      <c r="A55" s="385"/>
      <c r="B55" s="443"/>
      <c r="C55" s="422"/>
      <c r="D55" s="175" t="s">
        <v>34</v>
      </c>
      <c r="E55" s="51">
        <v>2500</v>
      </c>
      <c r="G55" s="105">
        <v>2500</v>
      </c>
      <c r="H55" s="105">
        <f t="shared" si="0"/>
        <v>0</v>
      </c>
      <c r="I55" s="106">
        <f t="shared" si="1"/>
        <v>100</v>
      </c>
      <c r="J55" s="118">
        <f t="shared" si="2"/>
        <v>41.666666666666664</v>
      </c>
    </row>
    <row r="56" spans="1:10" ht="17.45" customHeight="1" x14ac:dyDescent="0.25">
      <c r="A56" s="385"/>
      <c r="B56" s="443"/>
      <c r="C56" s="422"/>
      <c r="D56" s="175" t="s">
        <v>30</v>
      </c>
      <c r="E56" s="51">
        <v>2500</v>
      </c>
      <c r="G56" s="105">
        <v>2500</v>
      </c>
      <c r="H56" s="105">
        <f t="shared" si="0"/>
        <v>0</v>
      </c>
      <c r="I56" s="106">
        <f t="shared" si="1"/>
        <v>100</v>
      </c>
      <c r="J56" s="118">
        <f t="shared" si="2"/>
        <v>41.666666666666664</v>
      </c>
    </row>
    <row r="57" spans="1:10" ht="17.45" customHeight="1" x14ac:dyDescent="0.25">
      <c r="A57" s="386"/>
      <c r="B57" s="445"/>
      <c r="C57" s="418"/>
      <c r="D57" s="175" t="s">
        <v>31</v>
      </c>
      <c r="E57" s="51">
        <v>2500</v>
      </c>
      <c r="G57" s="105">
        <v>2500</v>
      </c>
      <c r="H57" s="105">
        <f t="shared" si="0"/>
        <v>0</v>
      </c>
      <c r="I57" s="106">
        <f t="shared" si="1"/>
        <v>100</v>
      </c>
      <c r="J57" s="118">
        <f t="shared" si="2"/>
        <v>41.666666666666664</v>
      </c>
    </row>
    <row r="58" spans="1:10" ht="36" customHeight="1" x14ac:dyDescent="0.25">
      <c r="A58" s="176"/>
      <c r="B58" s="195"/>
      <c r="C58" s="178" t="s">
        <v>35</v>
      </c>
      <c r="D58" s="179"/>
      <c r="E58" s="58"/>
      <c r="G58" s="105"/>
      <c r="H58" s="105"/>
      <c r="I58" s="106"/>
      <c r="J58" s="118"/>
    </row>
    <row r="59" spans="1:10" ht="17.45" customHeight="1" x14ac:dyDescent="0.25">
      <c r="A59" s="446"/>
      <c r="B59" s="446"/>
      <c r="C59" s="257" t="s">
        <v>376</v>
      </c>
      <c r="D59" s="212" t="s">
        <v>33</v>
      </c>
      <c r="E59" s="51">
        <v>2500</v>
      </c>
      <c r="G59" s="105">
        <v>2500</v>
      </c>
      <c r="H59" s="105">
        <f t="shared" si="0"/>
        <v>0</v>
      </c>
      <c r="I59" s="106">
        <f t="shared" si="1"/>
        <v>100</v>
      </c>
      <c r="J59" s="118">
        <f t="shared" si="2"/>
        <v>41.666666666666664</v>
      </c>
    </row>
    <row r="60" spans="1:10" ht="17.45" customHeight="1" x14ac:dyDescent="0.25">
      <c r="A60" s="447"/>
      <c r="B60" s="447"/>
      <c r="C60" s="257" t="s">
        <v>377</v>
      </c>
      <c r="D60" s="212" t="s">
        <v>33</v>
      </c>
      <c r="E60" s="51">
        <v>2500</v>
      </c>
      <c r="G60" s="105">
        <v>2500</v>
      </c>
      <c r="H60" s="105">
        <f t="shared" si="0"/>
        <v>0</v>
      </c>
      <c r="I60" s="106">
        <f t="shared" si="1"/>
        <v>100</v>
      </c>
      <c r="J60" s="118">
        <f t="shared" si="2"/>
        <v>41.666666666666664</v>
      </c>
    </row>
    <row r="61" spans="1:10" ht="17.45" customHeight="1" x14ac:dyDescent="0.25">
      <c r="A61" s="447"/>
      <c r="B61" s="447"/>
      <c r="C61" s="257" t="s">
        <v>379</v>
      </c>
      <c r="D61" s="212" t="s">
        <v>33</v>
      </c>
      <c r="E61" s="51">
        <v>2500</v>
      </c>
      <c r="G61" s="105">
        <v>2500</v>
      </c>
      <c r="H61" s="105">
        <f>E61-G61</f>
        <v>0</v>
      </c>
      <c r="I61" s="106">
        <f>IFERROR(E61/G61*100,"-")</f>
        <v>100</v>
      </c>
      <c r="J61" s="118">
        <f>E61/60</f>
        <v>41.666666666666664</v>
      </c>
    </row>
    <row r="62" spans="1:10" ht="17.45" customHeight="1" x14ac:dyDescent="0.25">
      <c r="A62" s="447"/>
      <c r="B62" s="447"/>
      <c r="C62" s="257" t="s">
        <v>378</v>
      </c>
      <c r="D62" s="212" t="s">
        <v>33</v>
      </c>
      <c r="E62" s="51">
        <v>2500</v>
      </c>
      <c r="G62" s="105">
        <v>2500</v>
      </c>
      <c r="H62" s="105">
        <f t="shared" si="0"/>
        <v>0</v>
      </c>
      <c r="I62" s="106">
        <f t="shared" si="1"/>
        <v>100</v>
      </c>
      <c r="J62" s="118">
        <f t="shared" si="2"/>
        <v>41.666666666666664</v>
      </c>
    </row>
    <row r="63" spans="1:10" ht="17.45" customHeight="1" x14ac:dyDescent="0.25">
      <c r="A63" s="447"/>
      <c r="B63" s="447"/>
      <c r="C63" s="257" t="s">
        <v>380</v>
      </c>
      <c r="D63" s="212" t="s">
        <v>33</v>
      </c>
      <c r="E63" s="51">
        <v>2500</v>
      </c>
      <c r="G63" s="105">
        <v>2500</v>
      </c>
      <c r="H63" s="105">
        <f t="shared" si="0"/>
        <v>0</v>
      </c>
      <c r="I63" s="106">
        <f t="shared" si="1"/>
        <v>100</v>
      </c>
      <c r="J63" s="118">
        <f t="shared" si="2"/>
        <v>41.666666666666664</v>
      </c>
    </row>
    <row r="64" spans="1:10" ht="17.45" customHeight="1" x14ac:dyDescent="0.25">
      <c r="A64" s="447"/>
      <c r="B64" s="447"/>
      <c r="C64" s="257" t="s">
        <v>381</v>
      </c>
      <c r="D64" s="212" t="s">
        <v>33</v>
      </c>
      <c r="E64" s="51">
        <v>2500</v>
      </c>
      <c r="G64" s="105">
        <v>2500</v>
      </c>
      <c r="H64" s="105">
        <f t="shared" si="0"/>
        <v>0</v>
      </c>
      <c r="I64" s="106">
        <f t="shared" si="1"/>
        <v>100</v>
      </c>
      <c r="J64" s="118">
        <f t="shared" si="2"/>
        <v>41.666666666666664</v>
      </c>
    </row>
    <row r="65" spans="1:10" ht="17.45" customHeight="1" x14ac:dyDescent="0.25">
      <c r="A65" s="447"/>
      <c r="B65" s="447"/>
      <c r="C65" s="257" t="s">
        <v>382</v>
      </c>
      <c r="D65" s="212" t="s">
        <v>33</v>
      </c>
      <c r="E65" s="51">
        <v>2500</v>
      </c>
      <c r="G65" s="105">
        <v>2500</v>
      </c>
      <c r="H65" s="105">
        <f t="shared" si="0"/>
        <v>0</v>
      </c>
      <c r="I65" s="106">
        <f t="shared" si="1"/>
        <v>100</v>
      </c>
      <c r="J65" s="118">
        <f t="shared" si="2"/>
        <v>41.666666666666664</v>
      </c>
    </row>
    <row r="66" spans="1:10" x14ac:dyDescent="0.25">
      <c r="A66" s="447"/>
      <c r="B66" s="447"/>
      <c r="C66" s="257" t="s">
        <v>633</v>
      </c>
      <c r="D66" s="212" t="s">
        <v>33</v>
      </c>
      <c r="E66" s="51">
        <v>2500</v>
      </c>
      <c r="G66" s="105">
        <v>2500</v>
      </c>
      <c r="H66" s="105">
        <f t="shared" si="0"/>
        <v>0</v>
      </c>
      <c r="I66" s="106">
        <f t="shared" si="1"/>
        <v>100</v>
      </c>
      <c r="J66" s="118">
        <f t="shared" si="2"/>
        <v>41.666666666666664</v>
      </c>
    </row>
    <row r="67" spans="1:10" ht="17.45" customHeight="1" x14ac:dyDescent="0.25">
      <c r="A67" s="447"/>
      <c r="B67" s="447"/>
      <c r="C67" s="317" t="s">
        <v>383</v>
      </c>
      <c r="D67" s="212" t="s">
        <v>33</v>
      </c>
      <c r="E67" s="51">
        <v>2500</v>
      </c>
      <c r="G67" s="105">
        <v>2500</v>
      </c>
      <c r="H67" s="105">
        <f t="shared" si="0"/>
        <v>0</v>
      </c>
      <c r="I67" s="106">
        <f t="shared" si="1"/>
        <v>100</v>
      </c>
      <c r="J67" s="118">
        <f t="shared" si="2"/>
        <v>41.666666666666664</v>
      </c>
    </row>
    <row r="68" spans="1:10" ht="17.45" customHeight="1" x14ac:dyDescent="0.25">
      <c r="A68" s="447"/>
      <c r="B68" s="447"/>
      <c r="C68" s="257" t="s">
        <v>384</v>
      </c>
      <c r="D68" s="212" t="s">
        <v>33</v>
      </c>
      <c r="E68" s="51">
        <v>2500</v>
      </c>
      <c r="G68" s="105">
        <v>2500</v>
      </c>
      <c r="H68" s="105">
        <f t="shared" si="0"/>
        <v>0</v>
      </c>
      <c r="I68" s="106">
        <f t="shared" si="1"/>
        <v>100</v>
      </c>
      <c r="J68" s="118">
        <f t="shared" si="2"/>
        <v>41.666666666666664</v>
      </c>
    </row>
    <row r="69" spans="1:10" ht="17.45" customHeight="1" x14ac:dyDescent="0.25">
      <c r="A69" s="447"/>
      <c r="B69" s="447"/>
      <c r="C69" s="257" t="s">
        <v>385</v>
      </c>
      <c r="D69" s="212" t="s">
        <v>33</v>
      </c>
      <c r="E69" s="51">
        <v>2500</v>
      </c>
      <c r="G69" s="105">
        <v>2500</v>
      </c>
      <c r="H69" s="105">
        <f t="shared" si="0"/>
        <v>0</v>
      </c>
      <c r="I69" s="106">
        <f t="shared" si="1"/>
        <v>100</v>
      </c>
      <c r="J69" s="118">
        <f t="shared" si="2"/>
        <v>41.666666666666664</v>
      </c>
    </row>
    <row r="70" spans="1:10" ht="17.45" customHeight="1" x14ac:dyDescent="0.25">
      <c r="A70" s="447"/>
      <c r="B70" s="447"/>
      <c r="C70" s="257" t="s">
        <v>386</v>
      </c>
      <c r="D70" s="212" t="s">
        <v>33</v>
      </c>
      <c r="E70" s="51">
        <v>2500</v>
      </c>
      <c r="G70" s="105">
        <v>2500</v>
      </c>
      <c r="H70" s="105">
        <f t="shared" si="0"/>
        <v>0</v>
      </c>
      <c r="I70" s="106">
        <f t="shared" si="1"/>
        <v>100</v>
      </c>
      <c r="J70" s="118">
        <f t="shared" si="2"/>
        <v>41.666666666666664</v>
      </c>
    </row>
    <row r="71" spans="1:10" ht="21" customHeight="1" x14ac:dyDescent="0.25">
      <c r="A71" s="447"/>
      <c r="B71" s="447"/>
      <c r="C71" s="399" t="s">
        <v>399</v>
      </c>
      <c r="D71" s="256" t="s">
        <v>33</v>
      </c>
      <c r="E71" s="51">
        <v>2800</v>
      </c>
      <c r="G71" s="105">
        <v>2800</v>
      </c>
      <c r="H71" s="105">
        <f t="shared" si="0"/>
        <v>0</v>
      </c>
      <c r="I71" s="106">
        <f t="shared" si="1"/>
        <v>100</v>
      </c>
      <c r="J71" s="118">
        <f t="shared" si="2"/>
        <v>46.666666666666664</v>
      </c>
    </row>
    <row r="72" spans="1:10" x14ac:dyDescent="0.25">
      <c r="A72" s="448"/>
      <c r="B72" s="448"/>
      <c r="C72" s="400"/>
      <c r="D72" s="256" t="s">
        <v>34</v>
      </c>
      <c r="E72" s="51">
        <v>2800</v>
      </c>
      <c r="G72" s="105">
        <v>2800</v>
      </c>
      <c r="H72" s="105">
        <f>E72-G72</f>
        <v>0</v>
      </c>
      <c r="I72" s="106">
        <f>IFERROR(E72/G72*100,"-")</f>
        <v>100</v>
      </c>
      <c r="J72" s="118">
        <f>E72/60</f>
        <v>46.666666666666664</v>
      </c>
    </row>
    <row r="73" spans="1:10" ht="36" customHeight="1" x14ac:dyDescent="0.25">
      <c r="A73" s="176"/>
      <c r="B73" s="177"/>
      <c r="C73" s="178" t="s">
        <v>36</v>
      </c>
      <c r="D73" s="179"/>
      <c r="E73" s="52"/>
      <c r="G73" s="105"/>
      <c r="H73" s="105"/>
      <c r="I73" s="106"/>
    </row>
    <row r="74" spans="1:10" x14ac:dyDescent="0.25">
      <c r="A74" s="241"/>
      <c r="B74" s="241"/>
      <c r="C74" s="394" t="s">
        <v>213</v>
      </c>
      <c r="D74" s="395"/>
      <c r="E74" s="51">
        <v>2500</v>
      </c>
      <c r="G74" s="105">
        <v>2500</v>
      </c>
      <c r="H74" s="105">
        <f>E74-G74</f>
        <v>0</v>
      </c>
      <c r="I74" s="106">
        <f>IFERROR(E74/G74*100,"-")</f>
        <v>100</v>
      </c>
    </row>
    <row r="75" spans="1:10" x14ac:dyDescent="0.25">
      <c r="E75" s="54"/>
      <c r="G75" s="105"/>
      <c r="H75" s="105"/>
      <c r="I75" s="106"/>
    </row>
    <row r="76" spans="1:10" ht="35.25" customHeight="1" x14ac:dyDescent="0.25">
      <c r="A76" s="176"/>
      <c r="B76" s="184"/>
      <c r="C76" s="185" t="s">
        <v>214</v>
      </c>
      <c r="D76" s="186"/>
      <c r="E76" s="55"/>
      <c r="G76" s="105"/>
      <c r="H76" s="105"/>
      <c r="I76" s="106"/>
    </row>
    <row r="77" spans="1:10" x14ac:dyDescent="0.25">
      <c r="A77" s="409"/>
      <c r="B77" s="409"/>
      <c r="C77" s="394" t="s">
        <v>258</v>
      </c>
      <c r="D77" s="395"/>
      <c r="E77" s="64">
        <v>5</v>
      </c>
      <c r="G77" s="105">
        <v>5</v>
      </c>
      <c r="H77" s="105">
        <f>E77-G77</f>
        <v>0</v>
      </c>
      <c r="I77" s="106">
        <f>IFERROR(E77/G77*100,"-")</f>
        <v>100</v>
      </c>
    </row>
    <row r="78" spans="1:10" x14ac:dyDescent="0.25">
      <c r="A78" s="411"/>
      <c r="B78" s="411"/>
      <c r="C78" s="394" t="s">
        <v>656</v>
      </c>
      <c r="D78" s="395"/>
      <c r="E78" s="64">
        <v>2.5</v>
      </c>
      <c r="G78" s="105">
        <v>2.5</v>
      </c>
      <c r="H78" s="105">
        <f>E78-G78</f>
        <v>0</v>
      </c>
      <c r="I78" s="106">
        <f>IFERROR(E78/G78*100,"-")</f>
        <v>100</v>
      </c>
    </row>
    <row r="81" spans="1:10" s="50" customFormat="1" x14ac:dyDescent="0.25">
      <c r="A81" s="107"/>
      <c r="B81" s="181"/>
      <c r="C81" s="181"/>
      <c r="D81" s="182" t="s">
        <v>317</v>
      </c>
      <c r="E81" s="183"/>
      <c r="G81" s="107"/>
      <c r="H81" s="107"/>
      <c r="I81" s="107"/>
      <c r="J81" s="112"/>
    </row>
    <row r="82" spans="1:10" x14ac:dyDescent="0.25">
      <c r="D82" s="182" t="s">
        <v>318</v>
      </c>
    </row>
    <row r="84" spans="1:10" s="50" customFormat="1" ht="36.75" customHeight="1" x14ac:dyDescent="0.25">
      <c r="A84" s="406"/>
      <c r="B84" s="406"/>
      <c r="C84" s="406"/>
      <c r="D84" s="406"/>
      <c r="E84" s="406"/>
      <c r="G84" s="107"/>
      <c r="H84" s="107"/>
      <c r="I84" s="107"/>
      <c r="J84" s="112"/>
    </row>
    <row r="90" spans="1:10" x14ac:dyDescent="0.25">
      <c r="A90" s="189"/>
      <c r="B90" s="189"/>
      <c r="C90" s="189"/>
      <c r="D90" s="189"/>
      <c r="E90" s="189"/>
    </row>
    <row r="91" spans="1:10" ht="39" customHeight="1" x14ac:dyDescent="0.25">
      <c r="A91" s="397"/>
      <c r="B91" s="397"/>
      <c r="C91" s="397"/>
      <c r="D91" s="397"/>
      <c r="E91" s="397"/>
    </row>
    <row r="93" spans="1:10" s="50" customFormat="1" ht="54" customHeight="1" x14ac:dyDescent="0.25">
      <c r="A93" s="397"/>
      <c r="B93" s="398"/>
      <c r="C93" s="398"/>
      <c r="D93" s="398"/>
      <c r="E93" s="398"/>
      <c r="G93" s="107"/>
      <c r="H93" s="107"/>
      <c r="I93" s="107"/>
      <c r="J93" s="112"/>
    </row>
  </sheetData>
  <customSheetViews>
    <customSheetView guid="{839003FA-3055-4E28-826D-0A2EF77DACBD}" scale="70" showPageBreaks="1" fitToPage="1" printArea="1" view="pageBreakPreview" topLeftCell="A64">
      <selection activeCell="C81" sqref="C81"/>
      <rowBreaks count="1" manualBreakCount="1">
        <brk id="57" max="4" man="1"/>
      </rowBreaks>
      <pageMargins left="0.74803149606299213" right="0.74803149606299213" top="0.98425196850393704" bottom="0.98425196850393704" header="0" footer="0"/>
      <printOptions horizontalCentered="1"/>
      <pageSetup paperSize="9" scale="38" orientation="portrait" r:id="rId1"/>
      <headerFooter alignWithMargins="0"/>
    </customSheetView>
  </customSheetViews>
  <mergeCells count="36">
    <mergeCell ref="J5:J6"/>
    <mergeCell ref="G5:G6"/>
    <mergeCell ref="H5:H6"/>
    <mergeCell ref="I5:I6"/>
    <mergeCell ref="A84:E84"/>
    <mergeCell ref="C74:D74"/>
    <mergeCell ref="C42:C45"/>
    <mergeCell ref="B77:B78"/>
    <mergeCell ref="C77:D77"/>
    <mergeCell ref="C38:C41"/>
    <mergeCell ref="C78:D78"/>
    <mergeCell ref="C50:C53"/>
    <mergeCell ref="C54:C57"/>
    <mergeCell ref="C71:C72"/>
    <mergeCell ref="B59:B72"/>
    <mergeCell ref="A93:E93"/>
    <mergeCell ref="B10:B57"/>
    <mergeCell ref="A91:E91"/>
    <mergeCell ref="A7:A57"/>
    <mergeCell ref="B7:B9"/>
    <mergeCell ref="C7:C9"/>
    <mergeCell ref="C10:C13"/>
    <mergeCell ref="C22:C25"/>
    <mergeCell ref="A77:A78"/>
    <mergeCell ref="C30:C33"/>
    <mergeCell ref="C34:C37"/>
    <mergeCell ref="C26:C29"/>
    <mergeCell ref="C14:C17"/>
    <mergeCell ref="C18:C21"/>
    <mergeCell ref="A59:A72"/>
    <mergeCell ref="C46:C49"/>
    <mergeCell ref="A1:E1"/>
    <mergeCell ref="A5:B5"/>
    <mergeCell ref="D5:D6"/>
    <mergeCell ref="E5:E6"/>
    <mergeCell ref="A6:B6"/>
  </mergeCells>
  <phoneticPr fontId="2" type="noConversion"/>
  <printOptions horizontalCentered="1"/>
  <pageMargins left="0.35433070866141736" right="0.55118110236220474" top="0.98425196850393704" bottom="0.98425196850393704" header="0" footer="0"/>
  <pageSetup paperSize="9" scale="45" orientation="portrait" r:id="rId2"/>
  <headerFooter alignWithMargins="0"/>
  <rowBreaks count="1" manualBreakCount="1">
    <brk id="5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2"/>
  <sheetViews>
    <sheetView view="pageBreakPreview" topLeftCell="A7"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20.100000000000001"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457" t="s">
        <v>26</v>
      </c>
      <c r="E5" s="459" t="s">
        <v>27</v>
      </c>
      <c r="G5" s="396" t="s">
        <v>658</v>
      </c>
      <c r="H5" s="396" t="s">
        <v>255</v>
      </c>
      <c r="I5" s="396" t="s">
        <v>256</v>
      </c>
      <c r="J5" s="396" t="s">
        <v>273</v>
      </c>
    </row>
    <row r="6" spans="1:10" ht="37.9" customHeight="1" x14ac:dyDescent="0.25">
      <c r="A6" s="392" t="s">
        <v>7</v>
      </c>
      <c r="B6" s="393"/>
      <c r="C6" s="174" t="s">
        <v>32</v>
      </c>
      <c r="D6" s="458"/>
      <c r="E6" s="460"/>
      <c r="G6" s="396"/>
      <c r="H6" s="396"/>
      <c r="I6" s="396"/>
      <c r="J6" s="396" t="s">
        <v>273</v>
      </c>
    </row>
    <row r="7" spans="1:10" ht="19.899999999999999" customHeight="1" x14ac:dyDescent="0.25">
      <c r="A7" s="385"/>
      <c r="B7" s="384" t="s">
        <v>28</v>
      </c>
      <c r="C7" s="399" t="s">
        <v>541</v>
      </c>
      <c r="D7" s="211" t="s">
        <v>34</v>
      </c>
      <c r="E7" s="152">
        <v>3999.33</v>
      </c>
      <c r="G7" s="105">
        <v>3999.33</v>
      </c>
      <c r="H7" s="105">
        <f t="shared" ref="H7:H28" si="0">E7-G7</f>
        <v>0</v>
      </c>
      <c r="I7" s="106">
        <f t="shared" ref="I7:I28" si="1">IFERROR(E7/G7*100,"-")</f>
        <v>100</v>
      </c>
      <c r="J7" s="118">
        <f t="shared" ref="J7:J22" si="2">E7/60</f>
        <v>66.655500000000004</v>
      </c>
    </row>
    <row r="8" spans="1:10" ht="19.899999999999999" customHeight="1" x14ac:dyDescent="0.25">
      <c r="A8" s="385"/>
      <c r="B8" s="385"/>
      <c r="C8" s="400"/>
      <c r="D8" s="211" t="s">
        <v>30</v>
      </c>
      <c r="E8" s="152">
        <v>3999.33</v>
      </c>
      <c r="G8" s="105">
        <v>3999.33</v>
      </c>
      <c r="H8" s="105">
        <f t="shared" si="0"/>
        <v>0</v>
      </c>
      <c r="I8" s="106">
        <f t="shared" si="1"/>
        <v>100</v>
      </c>
      <c r="J8" s="118">
        <f t="shared" si="2"/>
        <v>66.655500000000004</v>
      </c>
    </row>
    <row r="9" spans="1:10" ht="19.899999999999999" customHeight="1" x14ac:dyDescent="0.25">
      <c r="A9" s="385"/>
      <c r="B9" s="385"/>
      <c r="C9" s="399" t="s">
        <v>542</v>
      </c>
      <c r="D9" s="211" t="s">
        <v>33</v>
      </c>
      <c r="E9" s="152">
        <v>3932.79</v>
      </c>
      <c r="G9" s="105">
        <v>3932.79</v>
      </c>
      <c r="H9" s="105">
        <f t="shared" si="0"/>
        <v>0</v>
      </c>
      <c r="I9" s="106">
        <f t="shared" si="1"/>
        <v>100</v>
      </c>
      <c r="J9" s="118">
        <f t="shared" si="2"/>
        <v>65.546499999999995</v>
      </c>
    </row>
    <row r="10" spans="1:10" ht="19.899999999999999" customHeight="1" x14ac:dyDescent="0.25">
      <c r="A10" s="385"/>
      <c r="B10" s="385"/>
      <c r="C10" s="401"/>
      <c r="D10" s="211" t="s">
        <v>34</v>
      </c>
      <c r="E10" s="152">
        <v>3932.79</v>
      </c>
      <c r="G10" s="105">
        <v>3932.79</v>
      </c>
      <c r="H10" s="105">
        <f t="shared" si="0"/>
        <v>0</v>
      </c>
      <c r="I10" s="106">
        <f t="shared" si="1"/>
        <v>100</v>
      </c>
      <c r="J10" s="118">
        <f t="shared" si="2"/>
        <v>65.546499999999995</v>
      </c>
    </row>
    <row r="11" spans="1:10" ht="19.899999999999999" customHeight="1" x14ac:dyDescent="0.25">
      <c r="A11" s="385"/>
      <c r="B11" s="386"/>
      <c r="C11" s="400"/>
      <c r="D11" s="211" t="s">
        <v>30</v>
      </c>
      <c r="E11" s="152">
        <v>3932.79</v>
      </c>
      <c r="G11" s="105">
        <v>3932.79</v>
      </c>
      <c r="H11" s="105">
        <f t="shared" si="0"/>
        <v>0</v>
      </c>
      <c r="I11" s="106">
        <f t="shared" si="1"/>
        <v>100</v>
      </c>
      <c r="J11" s="118">
        <f t="shared" si="2"/>
        <v>65.546499999999995</v>
      </c>
    </row>
    <row r="12" spans="1:10" ht="19.899999999999999" customHeight="1" x14ac:dyDescent="0.25">
      <c r="A12" s="385"/>
      <c r="B12" s="452" t="s">
        <v>29</v>
      </c>
      <c r="C12" s="399" t="s">
        <v>368</v>
      </c>
      <c r="D12" s="175" t="s">
        <v>33</v>
      </c>
      <c r="E12" s="152">
        <v>4210.43</v>
      </c>
      <c r="G12" s="105">
        <v>4210.43</v>
      </c>
      <c r="H12" s="105">
        <f t="shared" si="0"/>
        <v>0</v>
      </c>
      <c r="I12" s="106">
        <f t="shared" si="1"/>
        <v>100</v>
      </c>
      <c r="J12" s="118">
        <f t="shared" si="2"/>
        <v>70.173833333333334</v>
      </c>
    </row>
    <row r="13" spans="1:10" ht="19.899999999999999" customHeight="1" x14ac:dyDescent="0.25">
      <c r="A13" s="385"/>
      <c r="B13" s="453"/>
      <c r="C13" s="401"/>
      <c r="D13" s="175" t="s">
        <v>34</v>
      </c>
      <c r="E13" s="152">
        <v>4210.43</v>
      </c>
      <c r="G13" s="105">
        <v>4210.43</v>
      </c>
      <c r="H13" s="105">
        <f t="shared" si="0"/>
        <v>0</v>
      </c>
      <c r="I13" s="106">
        <f t="shared" si="1"/>
        <v>100</v>
      </c>
      <c r="J13" s="118">
        <f t="shared" si="2"/>
        <v>70.173833333333334</v>
      </c>
    </row>
    <row r="14" spans="1:10" ht="19.899999999999999" customHeight="1" x14ac:dyDescent="0.25">
      <c r="A14" s="385"/>
      <c r="B14" s="453"/>
      <c r="C14" s="400"/>
      <c r="D14" s="211" t="s">
        <v>30</v>
      </c>
      <c r="E14" s="152">
        <v>4210.43</v>
      </c>
      <c r="G14" s="105">
        <v>4210.43</v>
      </c>
      <c r="H14" s="105">
        <f t="shared" si="0"/>
        <v>0</v>
      </c>
      <c r="I14" s="106">
        <f t="shared" si="1"/>
        <v>100</v>
      </c>
      <c r="J14" s="118">
        <f t="shared" si="2"/>
        <v>70.173833333333334</v>
      </c>
    </row>
    <row r="15" spans="1:10" ht="19.899999999999999" customHeight="1" x14ac:dyDescent="0.25">
      <c r="A15" s="385"/>
      <c r="B15" s="453"/>
      <c r="C15" s="399" t="s">
        <v>543</v>
      </c>
      <c r="D15" s="175" t="s">
        <v>33</v>
      </c>
      <c r="E15" s="152">
        <v>3200</v>
      </c>
      <c r="G15" s="105">
        <v>3200</v>
      </c>
      <c r="H15" s="105">
        <f t="shared" si="0"/>
        <v>0</v>
      </c>
      <c r="I15" s="106">
        <f t="shared" si="1"/>
        <v>100</v>
      </c>
      <c r="J15" s="118">
        <f t="shared" si="2"/>
        <v>53.333333333333336</v>
      </c>
    </row>
    <row r="16" spans="1:10" ht="19.899999999999999" customHeight="1" x14ac:dyDescent="0.25">
      <c r="A16" s="385"/>
      <c r="B16" s="453"/>
      <c r="C16" s="401"/>
      <c r="D16" s="175" t="s">
        <v>34</v>
      </c>
      <c r="E16" s="152">
        <v>3200</v>
      </c>
      <c r="G16" s="105">
        <v>3200</v>
      </c>
      <c r="H16" s="105">
        <f t="shared" si="0"/>
        <v>0</v>
      </c>
      <c r="I16" s="106">
        <f t="shared" si="1"/>
        <v>100</v>
      </c>
      <c r="J16" s="118">
        <f t="shared" si="2"/>
        <v>53.333333333333336</v>
      </c>
    </row>
    <row r="17" spans="1:14" ht="19.899999999999999" customHeight="1" x14ac:dyDescent="0.25">
      <c r="A17" s="386"/>
      <c r="B17" s="454"/>
      <c r="C17" s="400"/>
      <c r="D17" s="211" t="s">
        <v>30</v>
      </c>
      <c r="E17" s="152">
        <v>3200</v>
      </c>
      <c r="G17" s="105">
        <v>3200</v>
      </c>
      <c r="H17" s="105">
        <f t="shared" si="0"/>
        <v>0</v>
      </c>
      <c r="I17" s="106">
        <f t="shared" si="1"/>
        <v>100</v>
      </c>
      <c r="J17" s="118">
        <f t="shared" si="2"/>
        <v>53.333333333333336</v>
      </c>
    </row>
    <row r="18" spans="1:14" ht="34.5" customHeight="1" x14ac:dyDescent="0.25">
      <c r="A18" s="176"/>
      <c r="B18" s="195"/>
      <c r="C18" s="178" t="s">
        <v>35</v>
      </c>
      <c r="D18" s="179"/>
      <c r="E18" s="52"/>
      <c r="G18" s="105"/>
      <c r="H18" s="105"/>
      <c r="I18" s="106"/>
      <c r="J18" s="118">
        <f t="shared" si="2"/>
        <v>0</v>
      </c>
    </row>
    <row r="19" spans="1:14" ht="19.899999999999999" customHeight="1" x14ac:dyDescent="0.25">
      <c r="A19" s="449"/>
      <c r="B19" s="449"/>
      <c r="C19" s="399" t="s">
        <v>368</v>
      </c>
      <c r="D19" s="212" t="s">
        <v>33</v>
      </c>
      <c r="E19" s="152">
        <v>5704.2</v>
      </c>
      <c r="G19" s="105">
        <v>5704.2</v>
      </c>
      <c r="H19" s="105">
        <f t="shared" si="0"/>
        <v>0</v>
      </c>
      <c r="I19" s="106">
        <f t="shared" si="1"/>
        <v>100</v>
      </c>
      <c r="J19" s="118">
        <f t="shared" si="2"/>
        <v>95.07</v>
      </c>
    </row>
    <row r="20" spans="1:14" ht="19.899999999999999" customHeight="1" x14ac:dyDescent="0.25">
      <c r="A20" s="450"/>
      <c r="B20" s="450"/>
      <c r="C20" s="400"/>
      <c r="D20" s="212" t="s">
        <v>34</v>
      </c>
      <c r="E20" s="152">
        <v>5704.2</v>
      </c>
      <c r="G20" s="105">
        <v>5704.2</v>
      </c>
      <c r="H20" s="105">
        <f t="shared" si="0"/>
        <v>0</v>
      </c>
      <c r="I20" s="106">
        <f t="shared" si="1"/>
        <v>100</v>
      </c>
      <c r="J20" s="118">
        <f t="shared" si="2"/>
        <v>95.07</v>
      </c>
    </row>
    <row r="21" spans="1:14" ht="21" customHeight="1" x14ac:dyDescent="0.25">
      <c r="A21" s="450"/>
      <c r="B21" s="450"/>
      <c r="C21" s="399" t="s">
        <v>399</v>
      </c>
      <c r="D21" s="256" t="s">
        <v>33</v>
      </c>
      <c r="E21" s="152">
        <v>2800</v>
      </c>
      <c r="G21" s="105">
        <v>2800</v>
      </c>
      <c r="H21" s="105">
        <f t="shared" si="0"/>
        <v>0</v>
      </c>
      <c r="I21" s="106">
        <f t="shared" si="1"/>
        <v>100</v>
      </c>
      <c r="J21" s="118">
        <f t="shared" si="2"/>
        <v>46.666666666666664</v>
      </c>
    </row>
    <row r="22" spans="1:14" x14ac:dyDescent="0.25">
      <c r="A22" s="451"/>
      <c r="B22" s="451"/>
      <c r="C22" s="400"/>
      <c r="D22" s="256" t="s">
        <v>34</v>
      </c>
      <c r="E22" s="152">
        <v>2800</v>
      </c>
      <c r="G22" s="105">
        <v>2800</v>
      </c>
      <c r="H22" s="105">
        <f>E22-G22</f>
        <v>0</v>
      </c>
      <c r="I22" s="106">
        <f>IFERROR(E22/G22*100,"-")</f>
        <v>100</v>
      </c>
      <c r="J22" s="118">
        <f t="shared" si="2"/>
        <v>46.666666666666664</v>
      </c>
    </row>
    <row r="23" spans="1:14" ht="36.75" customHeight="1" x14ac:dyDescent="0.25">
      <c r="A23" s="176"/>
      <c r="B23" s="177"/>
      <c r="C23" s="178" t="s">
        <v>36</v>
      </c>
      <c r="D23" s="179"/>
      <c r="E23" s="52"/>
      <c r="G23" s="105"/>
      <c r="H23" s="105"/>
      <c r="I23" s="106"/>
    </row>
    <row r="24" spans="1:14" x14ac:dyDescent="0.25">
      <c r="E24" s="94"/>
      <c r="G24" s="105"/>
      <c r="H24" s="105"/>
      <c r="I24" s="106"/>
    </row>
    <row r="25" spans="1:14" ht="35.25" customHeight="1" x14ac:dyDescent="0.25">
      <c r="A25" s="299"/>
      <c r="B25" s="300"/>
      <c r="C25" s="185" t="s">
        <v>214</v>
      </c>
      <c r="D25" s="186"/>
      <c r="E25" s="55"/>
      <c r="G25" s="105"/>
      <c r="H25" s="105"/>
      <c r="I25" s="106"/>
    </row>
    <row r="26" spans="1:14" ht="33.6" customHeight="1" x14ac:dyDescent="0.25">
      <c r="A26" s="301"/>
      <c r="B26" s="455"/>
      <c r="C26" s="302" t="s">
        <v>190</v>
      </c>
      <c r="D26" s="200"/>
      <c r="E26" s="71">
        <v>5</v>
      </c>
      <c r="G26" s="105">
        <v>5</v>
      </c>
      <c r="H26" s="105">
        <f t="shared" si="0"/>
        <v>0</v>
      </c>
      <c r="I26" s="106">
        <f t="shared" si="1"/>
        <v>100</v>
      </c>
    </row>
    <row r="27" spans="1:14" ht="33.6" customHeight="1" x14ac:dyDescent="0.25">
      <c r="A27" s="303"/>
      <c r="B27" s="456"/>
      <c r="C27" s="302" t="s">
        <v>191</v>
      </c>
      <c r="D27" s="200"/>
      <c r="E27" s="71">
        <v>50</v>
      </c>
      <c r="G27" s="105">
        <v>50</v>
      </c>
      <c r="H27" s="105">
        <f t="shared" si="0"/>
        <v>0</v>
      </c>
      <c r="I27" s="106">
        <f t="shared" si="1"/>
        <v>100</v>
      </c>
    </row>
    <row r="28" spans="1:14" x14ac:dyDescent="0.25">
      <c r="A28" s="303"/>
      <c r="B28" s="456"/>
      <c r="C28" s="304" t="s">
        <v>162</v>
      </c>
      <c r="D28" s="207"/>
      <c r="E28" s="71">
        <v>3</v>
      </c>
      <c r="G28" s="105">
        <v>3</v>
      </c>
      <c r="H28" s="105">
        <f t="shared" si="0"/>
        <v>0</v>
      </c>
      <c r="I28" s="106">
        <f t="shared" si="1"/>
        <v>100</v>
      </c>
    </row>
    <row r="29" spans="1:14" x14ac:dyDescent="0.25">
      <c r="A29" s="305"/>
      <c r="B29" s="306"/>
      <c r="C29" s="307" t="s">
        <v>630</v>
      </c>
      <c r="D29" s="308"/>
      <c r="E29" s="350">
        <v>59.6</v>
      </c>
      <c r="G29" s="105">
        <v>58.8</v>
      </c>
      <c r="H29" s="105">
        <f>E29-G29</f>
        <v>0.80000000000000426</v>
      </c>
      <c r="I29" s="106">
        <f>IFERROR(E29/G29*100,"-")</f>
        <v>101.36054421768708</v>
      </c>
    </row>
    <row r="30" spans="1:14" s="50" customFormat="1" x14ac:dyDescent="0.25">
      <c r="A30" s="309"/>
      <c r="B30" s="310"/>
      <c r="C30" s="311" t="s">
        <v>631</v>
      </c>
      <c r="D30" s="218"/>
      <c r="E30" s="350">
        <v>178.8</v>
      </c>
      <c r="G30" s="105">
        <v>176.4</v>
      </c>
      <c r="H30" s="105">
        <f>E30-G30</f>
        <v>2.4000000000000057</v>
      </c>
      <c r="I30" s="106">
        <f>IFERROR(E30/G30*100,"-")</f>
        <v>101.36054421768708</v>
      </c>
      <c r="J30" s="50" t="s">
        <v>632</v>
      </c>
    </row>
    <row r="31" spans="1:14" x14ac:dyDescent="0.25">
      <c r="C31" s="312"/>
      <c r="D31" s="313"/>
      <c r="E31" s="314"/>
    </row>
    <row r="32" spans="1:14" ht="18" customHeight="1" x14ac:dyDescent="0.25">
      <c r="D32" s="315"/>
      <c r="G32" s="142"/>
      <c r="J32" s="50"/>
      <c r="K32" s="50"/>
      <c r="L32" s="50"/>
      <c r="M32" s="50"/>
      <c r="N32" s="50"/>
    </row>
    <row r="33" spans="1:10" s="50" customFormat="1" ht="36.75" customHeight="1" x14ac:dyDescent="0.25">
      <c r="A33" s="107"/>
      <c r="B33" s="107"/>
      <c r="C33" s="107"/>
      <c r="D33" s="107"/>
      <c r="E33" s="107"/>
      <c r="G33" s="107"/>
      <c r="H33" s="107"/>
      <c r="I33" s="107"/>
      <c r="J33" s="114"/>
    </row>
    <row r="34" spans="1:10" x14ac:dyDescent="0.25">
      <c r="D34" s="182" t="s">
        <v>317</v>
      </c>
    </row>
    <row r="35" spans="1:10" x14ac:dyDescent="0.25">
      <c r="D35" s="182" t="s">
        <v>318</v>
      </c>
    </row>
    <row r="39" spans="1:10" x14ac:dyDescent="0.25">
      <c r="A39" s="189"/>
      <c r="B39" s="189"/>
      <c r="C39" s="189"/>
      <c r="D39" s="189"/>
      <c r="E39" s="189"/>
    </row>
    <row r="40" spans="1:10" ht="39" customHeight="1" x14ac:dyDescent="0.25">
      <c r="A40" s="397"/>
      <c r="B40" s="397"/>
      <c r="C40" s="397"/>
      <c r="D40" s="397"/>
      <c r="E40" s="397"/>
    </row>
    <row r="42" spans="1:10" s="50" customFormat="1" ht="54" customHeight="1" x14ac:dyDescent="0.25">
      <c r="A42" s="397"/>
      <c r="B42" s="398"/>
      <c r="C42" s="398"/>
      <c r="D42" s="398"/>
      <c r="E42" s="398"/>
      <c r="G42" s="107"/>
      <c r="H42" s="107"/>
      <c r="I42" s="107"/>
      <c r="J42" s="114"/>
    </row>
  </sheetData>
  <customSheetViews>
    <customSheetView guid="{839003FA-3055-4E28-826D-0A2EF77DACBD}" scale="70" showPageBreaks="1" fitToPage="1" printArea="1" view="pageBreakPreview" topLeftCell="A4">
      <selection activeCell="C22" sqref="C22"/>
      <pageMargins left="0.35433070866141736" right="0.35433070866141736" top="0.98425196850393704" bottom="0.98425196850393704" header="0" footer="0"/>
      <printOptions horizontalCentered="1"/>
      <pageSetup paperSize="9" scale="66" orientation="portrait" r:id="rId1"/>
      <headerFooter alignWithMargins="0"/>
    </customSheetView>
  </customSheetViews>
  <mergeCells count="23">
    <mergeCell ref="J5:J6"/>
    <mergeCell ref="G5:G6"/>
    <mergeCell ref="H5:H6"/>
    <mergeCell ref="I5:I6"/>
    <mergeCell ref="A1:E1"/>
    <mergeCell ref="A5:B5"/>
    <mergeCell ref="D5:D6"/>
    <mergeCell ref="E5:E6"/>
    <mergeCell ref="A6:B6"/>
    <mergeCell ref="A42:E42"/>
    <mergeCell ref="A40:E40"/>
    <mergeCell ref="C9:C11"/>
    <mergeCell ref="C12:C14"/>
    <mergeCell ref="C19:C20"/>
    <mergeCell ref="A19:A22"/>
    <mergeCell ref="B19:B22"/>
    <mergeCell ref="C21:C22"/>
    <mergeCell ref="C15:C17"/>
    <mergeCell ref="B12:B17"/>
    <mergeCell ref="A7:A17"/>
    <mergeCell ref="B26:B28"/>
    <mergeCell ref="B7:B11"/>
    <mergeCell ref="C7:C8"/>
  </mergeCells>
  <phoneticPr fontId="2" type="noConversion"/>
  <printOptions horizontalCentered="1"/>
  <pageMargins left="0.35433070866141736" right="0.35433070866141736" top="0.98425196850393704" bottom="0.98425196850393704" header="0" footer="0"/>
  <pageSetup paperSize="9" scale="66"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4"/>
  <sheetViews>
    <sheetView view="pageBreakPreview" topLeftCell="A4" zoomScale="70" zoomScaleNormal="66" zoomScaleSheetLayoutView="70" workbookViewId="0">
      <selection activeCell="E2" sqref="E2"/>
    </sheetView>
  </sheetViews>
  <sheetFormatPr defaultColWidth="9.140625" defaultRowHeight="18" x14ac:dyDescent="0.25"/>
  <cols>
    <col min="1" max="1" width="9.140625" style="107"/>
    <col min="2" max="2" width="9.140625" style="181"/>
    <col min="3" max="3" width="79.28515625" style="181" customWidth="1"/>
    <col min="4" max="4" width="25.7109375" style="182" customWidth="1"/>
    <col min="5" max="5" width="25.7109375" style="183" customWidth="1"/>
    <col min="6" max="6" width="2.42578125" style="53" customWidth="1"/>
    <col min="7" max="9" width="18.85546875" style="108" hidden="1" customWidth="1"/>
    <col min="10" max="10" width="13" style="114" hidden="1" customWidth="1"/>
    <col min="11" max="11" width="9.140625" style="53" hidden="1" customWidth="1"/>
    <col min="12" max="12" width="9.140625" style="53" customWidth="1"/>
    <col min="13" max="13" width="0" style="53" hidden="1" customWidth="1"/>
    <col min="14" max="16384" width="9.140625" style="53"/>
  </cols>
  <sheetData>
    <row r="1" spans="1:10" s="57" customFormat="1" ht="69.75" customHeight="1" x14ac:dyDescent="0.35">
      <c r="A1" s="387" t="s">
        <v>657</v>
      </c>
      <c r="B1" s="388"/>
      <c r="C1" s="388"/>
      <c r="D1" s="388"/>
      <c r="E1" s="388"/>
      <c r="G1" s="109"/>
      <c r="H1" s="109"/>
      <c r="I1" s="109"/>
      <c r="J1" s="113"/>
    </row>
    <row r="2" spans="1:10" s="57" customFormat="1" ht="20.100000000000001" customHeight="1" x14ac:dyDescent="0.35">
      <c r="A2" s="170"/>
      <c r="B2" s="171"/>
      <c r="C2" s="171"/>
      <c r="D2" s="171"/>
      <c r="E2" s="171"/>
      <c r="G2" s="109"/>
      <c r="H2" s="109"/>
      <c r="I2" s="109"/>
      <c r="J2" s="113"/>
    </row>
    <row r="3" spans="1:10" s="57" customFormat="1" ht="19.5" customHeight="1" x14ac:dyDescent="0.35">
      <c r="A3" s="348" t="s">
        <v>684</v>
      </c>
      <c r="B3" s="171"/>
      <c r="C3" s="171"/>
      <c r="D3" s="171"/>
      <c r="E3" s="171"/>
      <c r="G3" s="109"/>
      <c r="H3" s="109"/>
      <c r="I3" s="109"/>
      <c r="J3" s="113"/>
    </row>
    <row r="4" spans="1:10" s="57" customFormat="1" ht="20.100000000000001" customHeight="1" x14ac:dyDescent="0.35">
      <c r="A4" s="170"/>
      <c r="B4" s="171"/>
      <c r="C4" s="171"/>
      <c r="D4" s="171"/>
      <c r="E4" s="172"/>
      <c r="G4" s="109"/>
      <c r="H4" s="109"/>
      <c r="I4" s="109"/>
      <c r="J4" s="113"/>
    </row>
    <row r="5" spans="1:10" ht="35.1" customHeight="1" x14ac:dyDescent="0.25">
      <c r="A5" s="389" t="s">
        <v>168</v>
      </c>
      <c r="B5" s="389"/>
      <c r="C5" s="173" t="s">
        <v>169</v>
      </c>
      <c r="D5" s="457" t="s">
        <v>26</v>
      </c>
      <c r="E5" s="459" t="s">
        <v>27</v>
      </c>
      <c r="G5" s="396" t="s">
        <v>658</v>
      </c>
      <c r="H5" s="396" t="s">
        <v>255</v>
      </c>
      <c r="I5" s="396" t="s">
        <v>256</v>
      </c>
      <c r="J5" s="396" t="s">
        <v>273</v>
      </c>
    </row>
    <row r="6" spans="1:10" ht="37.9" customHeight="1" x14ac:dyDescent="0.25">
      <c r="A6" s="392" t="s">
        <v>8</v>
      </c>
      <c r="B6" s="393"/>
      <c r="C6" s="174" t="s">
        <v>32</v>
      </c>
      <c r="D6" s="458"/>
      <c r="E6" s="460"/>
      <c r="G6" s="396"/>
      <c r="H6" s="396"/>
      <c r="I6" s="396"/>
      <c r="J6" s="396" t="s">
        <v>273</v>
      </c>
    </row>
    <row r="7" spans="1:10" ht="17.45" customHeight="1" x14ac:dyDescent="0.25">
      <c r="A7" s="385"/>
      <c r="B7" s="384" t="s">
        <v>29</v>
      </c>
      <c r="C7" s="399" t="s">
        <v>389</v>
      </c>
      <c r="D7" s="175" t="s">
        <v>33</v>
      </c>
      <c r="E7" s="51">
        <v>6200</v>
      </c>
      <c r="G7" s="105">
        <v>5970</v>
      </c>
      <c r="H7" s="105">
        <f>E7-G7</f>
        <v>230</v>
      </c>
      <c r="I7" s="106">
        <f>IFERROR(E7/G7*100,"-")</f>
        <v>103.85259631490786</v>
      </c>
      <c r="J7" s="118">
        <f>E7/60</f>
        <v>103.33333333333333</v>
      </c>
    </row>
    <row r="8" spans="1:10" x14ac:dyDescent="0.25">
      <c r="A8" s="385"/>
      <c r="B8" s="385"/>
      <c r="C8" s="401"/>
      <c r="D8" s="175" t="s">
        <v>34</v>
      </c>
      <c r="E8" s="51">
        <v>6200</v>
      </c>
      <c r="G8" s="105">
        <v>6180</v>
      </c>
      <c r="H8" s="105">
        <f t="shared" ref="H8:H29" si="0">E8-G8</f>
        <v>20</v>
      </c>
      <c r="I8" s="106">
        <f t="shared" ref="I8:I29" si="1">IFERROR(E8/G8*100,"-")</f>
        <v>100.32362459546927</v>
      </c>
      <c r="J8" s="118">
        <f t="shared" ref="J8:J22" si="2">E8/60</f>
        <v>103.33333333333333</v>
      </c>
    </row>
    <row r="9" spans="1:10" x14ac:dyDescent="0.25">
      <c r="A9" s="385"/>
      <c r="B9" s="385"/>
      <c r="C9" s="400"/>
      <c r="D9" s="175" t="s">
        <v>30</v>
      </c>
      <c r="E9" s="51">
        <v>5900</v>
      </c>
      <c r="G9" s="105">
        <v>5670</v>
      </c>
      <c r="H9" s="105">
        <f t="shared" si="0"/>
        <v>230</v>
      </c>
      <c r="I9" s="106">
        <f t="shared" si="1"/>
        <v>104.05643738977074</v>
      </c>
      <c r="J9" s="118">
        <f t="shared" si="2"/>
        <v>98.333333333333329</v>
      </c>
    </row>
    <row r="10" spans="1:10" x14ac:dyDescent="0.25">
      <c r="A10" s="385"/>
      <c r="B10" s="385"/>
      <c r="C10" s="399" t="s">
        <v>544</v>
      </c>
      <c r="D10" s="175" t="s">
        <v>33</v>
      </c>
      <c r="E10" s="51">
        <v>5900</v>
      </c>
      <c r="G10" s="105">
        <v>5670</v>
      </c>
      <c r="H10" s="105">
        <f t="shared" si="0"/>
        <v>230</v>
      </c>
      <c r="I10" s="106">
        <f t="shared" si="1"/>
        <v>104.05643738977074</v>
      </c>
      <c r="J10" s="118">
        <f t="shared" si="2"/>
        <v>98.333333333333329</v>
      </c>
    </row>
    <row r="11" spans="1:10" x14ac:dyDescent="0.25">
      <c r="A11" s="385"/>
      <c r="B11" s="385"/>
      <c r="C11" s="401"/>
      <c r="D11" s="175" t="s">
        <v>34</v>
      </c>
      <c r="E11" s="51">
        <v>5900</v>
      </c>
      <c r="G11" s="105">
        <v>5670</v>
      </c>
      <c r="H11" s="105">
        <f t="shared" si="0"/>
        <v>230</v>
      </c>
      <c r="I11" s="106">
        <f t="shared" si="1"/>
        <v>104.05643738977074</v>
      </c>
      <c r="J11" s="118">
        <f t="shared" si="2"/>
        <v>98.333333333333329</v>
      </c>
    </row>
    <row r="12" spans="1:10" x14ac:dyDescent="0.25">
      <c r="A12" s="386"/>
      <c r="B12" s="386"/>
      <c r="C12" s="400"/>
      <c r="D12" s="294" t="s">
        <v>30</v>
      </c>
      <c r="E12" s="51">
        <v>5900</v>
      </c>
      <c r="G12" s="105">
        <v>5670</v>
      </c>
      <c r="H12" s="105">
        <f t="shared" si="0"/>
        <v>230</v>
      </c>
      <c r="I12" s="106">
        <f t="shared" si="1"/>
        <v>104.05643738977074</v>
      </c>
      <c r="J12" s="118">
        <f t="shared" si="2"/>
        <v>98.333333333333329</v>
      </c>
    </row>
    <row r="13" spans="1:10" ht="36.75" customHeight="1" x14ac:dyDescent="0.25">
      <c r="A13" s="176"/>
      <c r="B13" s="177"/>
      <c r="C13" s="295" t="s">
        <v>35</v>
      </c>
      <c r="D13" s="296"/>
      <c r="E13" s="91"/>
      <c r="G13" s="105"/>
      <c r="H13" s="105"/>
      <c r="I13" s="106"/>
      <c r="J13" s="118"/>
    </row>
    <row r="14" spans="1:10" ht="17.45" customHeight="1" x14ac:dyDescent="0.25">
      <c r="A14" s="446"/>
      <c r="B14" s="449"/>
      <c r="C14" s="399" t="s">
        <v>387</v>
      </c>
      <c r="D14" s="211" t="s">
        <v>33</v>
      </c>
      <c r="E14" s="92">
        <v>5400</v>
      </c>
      <c r="G14" s="105">
        <v>5230</v>
      </c>
      <c r="H14" s="105">
        <f t="shared" si="0"/>
        <v>170</v>
      </c>
      <c r="I14" s="106">
        <f t="shared" si="1"/>
        <v>103.25047801147227</v>
      </c>
      <c r="J14" s="118">
        <f t="shared" si="2"/>
        <v>90</v>
      </c>
    </row>
    <row r="15" spans="1:10" x14ac:dyDescent="0.25">
      <c r="A15" s="447"/>
      <c r="B15" s="450"/>
      <c r="C15" s="401"/>
      <c r="D15" s="211" t="s">
        <v>34</v>
      </c>
      <c r="E15" s="92">
        <v>5900</v>
      </c>
      <c r="G15" s="105">
        <v>5750</v>
      </c>
      <c r="H15" s="105">
        <f t="shared" si="0"/>
        <v>150</v>
      </c>
      <c r="I15" s="106">
        <f t="shared" si="1"/>
        <v>102.60869565217392</v>
      </c>
      <c r="J15" s="118">
        <f t="shared" si="2"/>
        <v>98.333333333333329</v>
      </c>
    </row>
    <row r="16" spans="1:10" x14ac:dyDescent="0.25">
      <c r="A16" s="447"/>
      <c r="B16" s="450"/>
      <c r="C16" s="401"/>
      <c r="D16" s="211" t="s">
        <v>30</v>
      </c>
      <c r="E16" s="92">
        <v>6300</v>
      </c>
      <c r="G16" s="105">
        <v>6270</v>
      </c>
      <c r="H16" s="105">
        <f t="shared" si="0"/>
        <v>30</v>
      </c>
      <c r="I16" s="106">
        <f t="shared" si="1"/>
        <v>100.47846889952152</v>
      </c>
      <c r="J16" s="118">
        <f t="shared" si="2"/>
        <v>105</v>
      </c>
    </row>
    <row r="17" spans="1:10" x14ac:dyDescent="0.25">
      <c r="A17" s="447"/>
      <c r="B17" s="450"/>
      <c r="C17" s="401"/>
      <c r="D17" s="211" t="s">
        <v>31</v>
      </c>
      <c r="E17" s="92">
        <v>6300</v>
      </c>
      <c r="G17" s="105">
        <v>6270</v>
      </c>
      <c r="H17" s="105">
        <f t="shared" si="0"/>
        <v>30</v>
      </c>
      <c r="I17" s="106">
        <f t="shared" si="1"/>
        <v>100.47846889952152</v>
      </c>
      <c r="J17" s="118">
        <f t="shared" si="2"/>
        <v>105</v>
      </c>
    </row>
    <row r="18" spans="1:10" x14ac:dyDescent="0.25">
      <c r="A18" s="447"/>
      <c r="B18" s="450"/>
      <c r="C18" s="400"/>
      <c r="D18" s="224" t="s">
        <v>56</v>
      </c>
      <c r="E18" s="92">
        <v>6000</v>
      </c>
      <c r="G18" s="105">
        <v>5950</v>
      </c>
      <c r="H18" s="105">
        <f t="shared" si="0"/>
        <v>50</v>
      </c>
      <c r="I18" s="106">
        <f t="shared" si="1"/>
        <v>100.84033613445378</v>
      </c>
      <c r="J18" s="118">
        <f t="shared" si="2"/>
        <v>100</v>
      </c>
    </row>
    <row r="19" spans="1:10" x14ac:dyDescent="0.25">
      <c r="A19" s="447"/>
      <c r="B19" s="447"/>
      <c r="C19" s="399" t="s">
        <v>388</v>
      </c>
      <c r="D19" s="175" t="s">
        <v>33</v>
      </c>
      <c r="E19" s="92">
        <v>6200</v>
      </c>
      <c r="G19" s="105">
        <v>6060</v>
      </c>
      <c r="H19" s="105">
        <f t="shared" si="0"/>
        <v>140</v>
      </c>
      <c r="I19" s="106">
        <f t="shared" si="1"/>
        <v>102.3102310231023</v>
      </c>
      <c r="J19" s="118">
        <f t="shared" si="2"/>
        <v>103.33333333333333</v>
      </c>
    </row>
    <row r="20" spans="1:10" x14ac:dyDescent="0.25">
      <c r="A20" s="447"/>
      <c r="B20" s="447"/>
      <c r="C20" s="400"/>
      <c r="D20" s="175" t="s">
        <v>34</v>
      </c>
      <c r="E20" s="92">
        <v>6200</v>
      </c>
      <c r="G20" s="105">
        <v>6060</v>
      </c>
      <c r="H20" s="105">
        <f t="shared" si="0"/>
        <v>140</v>
      </c>
      <c r="I20" s="106">
        <f t="shared" si="1"/>
        <v>102.3102310231023</v>
      </c>
      <c r="J20" s="118">
        <f t="shared" si="2"/>
        <v>103.33333333333333</v>
      </c>
    </row>
    <row r="21" spans="1:10" ht="17.45" customHeight="1" x14ac:dyDescent="0.25">
      <c r="A21" s="447"/>
      <c r="B21" s="447"/>
      <c r="C21" s="399" t="s">
        <v>389</v>
      </c>
      <c r="D21" s="175" t="s">
        <v>33</v>
      </c>
      <c r="E21" s="92">
        <v>5700</v>
      </c>
      <c r="G21" s="105">
        <v>5430</v>
      </c>
      <c r="H21" s="105">
        <f t="shared" si="0"/>
        <v>270</v>
      </c>
      <c r="I21" s="106">
        <f t="shared" si="1"/>
        <v>104.97237569060773</v>
      </c>
      <c r="J21" s="118">
        <f t="shared" si="2"/>
        <v>95</v>
      </c>
    </row>
    <row r="22" spans="1:10" x14ac:dyDescent="0.25">
      <c r="A22" s="447"/>
      <c r="B22" s="447"/>
      <c r="C22" s="400"/>
      <c r="D22" s="175" t="s">
        <v>34</v>
      </c>
      <c r="E22" s="92">
        <v>6500</v>
      </c>
      <c r="G22" s="105">
        <v>6480</v>
      </c>
      <c r="H22" s="105">
        <f t="shared" si="0"/>
        <v>20</v>
      </c>
      <c r="I22" s="106">
        <f t="shared" si="1"/>
        <v>100.30864197530865</v>
      </c>
      <c r="J22" s="118">
        <f t="shared" si="2"/>
        <v>108.33333333333333</v>
      </c>
    </row>
    <row r="23" spans="1:10" ht="36.75" customHeight="1" x14ac:dyDescent="0.25">
      <c r="A23" s="176"/>
      <c r="B23" s="177"/>
      <c r="C23" s="178" t="s">
        <v>36</v>
      </c>
      <c r="D23" s="179"/>
      <c r="E23" s="52"/>
      <c r="G23" s="105"/>
      <c r="H23" s="105"/>
      <c r="I23" s="106"/>
    </row>
    <row r="24" spans="1:10" ht="36" x14ac:dyDescent="0.25">
      <c r="A24" s="461"/>
      <c r="B24" s="409"/>
      <c r="C24" s="297" t="s">
        <v>164</v>
      </c>
      <c r="D24" s="298" t="s">
        <v>171</v>
      </c>
      <c r="E24" s="93">
        <v>2700</v>
      </c>
      <c r="G24" s="105">
        <v>2600</v>
      </c>
      <c r="H24" s="105">
        <f t="shared" si="0"/>
        <v>100</v>
      </c>
      <c r="I24" s="106">
        <f t="shared" si="1"/>
        <v>103.84615384615385</v>
      </c>
    </row>
    <row r="25" spans="1:10" x14ac:dyDescent="0.25">
      <c r="A25" s="462"/>
      <c r="B25" s="411"/>
      <c r="C25" s="225" t="s">
        <v>178</v>
      </c>
      <c r="D25" s="188" t="s">
        <v>177</v>
      </c>
      <c r="E25" s="64">
        <v>1550</v>
      </c>
      <c r="G25" s="105">
        <v>1500</v>
      </c>
      <c r="H25" s="105">
        <f t="shared" si="0"/>
        <v>50</v>
      </c>
      <c r="I25" s="106">
        <f t="shared" si="1"/>
        <v>103.33333333333334</v>
      </c>
    </row>
    <row r="26" spans="1:10" x14ac:dyDescent="0.25">
      <c r="E26" s="54"/>
      <c r="G26" s="105"/>
      <c r="H26" s="105"/>
      <c r="I26" s="106"/>
    </row>
    <row r="27" spans="1:10" ht="35.25" customHeight="1" x14ac:dyDescent="0.25">
      <c r="A27" s="176"/>
      <c r="B27" s="184"/>
      <c r="C27" s="185" t="s">
        <v>214</v>
      </c>
      <c r="D27" s="267"/>
      <c r="E27" s="55"/>
      <c r="G27" s="105"/>
      <c r="H27" s="105"/>
      <c r="I27" s="106"/>
    </row>
    <row r="28" spans="1:10" x14ac:dyDescent="0.25">
      <c r="A28" s="409"/>
      <c r="B28" s="409"/>
      <c r="C28" s="198" t="s">
        <v>49</v>
      </c>
      <c r="D28" s="200"/>
      <c r="E28" s="76">
        <v>2.5</v>
      </c>
      <c r="G28" s="105">
        <v>2.5</v>
      </c>
      <c r="H28" s="105">
        <f t="shared" si="0"/>
        <v>0</v>
      </c>
      <c r="I28" s="106">
        <f t="shared" si="1"/>
        <v>100</v>
      </c>
    </row>
    <row r="29" spans="1:10" x14ac:dyDescent="0.25">
      <c r="A29" s="411"/>
      <c r="B29" s="411"/>
      <c r="C29" s="225" t="s">
        <v>259</v>
      </c>
      <c r="D29" s="188"/>
      <c r="E29" s="64">
        <v>5</v>
      </c>
      <c r="G29" s="105">
        <v>5</v>
      </c>
      <c r="H29" s="105">
        <f t="shared" si="0"/>
        <v>0</v>
      </c>
      <c r="I29" s="106">
        <f t="shared" si="1"/>
        <v>100</v>
      </c>
    </row>
    <row r="32" spans="1:10" s="50" customFormat="1" x14ac:dyDescent="0.25">
      <c r="A32" s="107"/>
      <c r="B32" s="181"/>
      <c r="C32" s="181"/>
      <c r="D32" s="182" t="s">
        <v>317</v>
      </c>
      <c r="E32" s="183"/>
      <c r="G32" s="107"/>
      <c r="H32" s="107"/>
      <c r="I32" s="107"/>
      <c r="J32" s="114"/>
    </row>
    <row r="33" spans="1:10" x14ac:dyDescent="0.25">
      <c r="D33" s="182" t="s">
        <v>318</v>
      </c>
    </row>
    <row r="35" spans="1:10" s="50" customFormat="1" ht="36.75" customHeight="1" x14ac:dyDescent="0.25">
      <c r="A35" s="406"/>
      <c r="B35" s="406"/>
      <c r="C35" s="406"/>
      <c r="D35" s="406"/>
      <c r="E35" s="406"/>
      <c r="G35" s="107"/>
      <c r="H35" s="107"/>
      <c r="I35" s="107"/>
      <c r="J35" s="114"/>
    </row>
    <row r="41" spans="1:10" x14ac:dyDescent="0.25">
      <c r="A41" s="189"/>
      <c r="B41" s="189"/>
      <c r="C41" s="189"/>
      <c r="D41" s="189"/>
      <c r="E41" s="189"/>
    </row>
    <row r="42" spans="1:10" ht="39" customHeight="1" x14ac:dyDescent="0.25">
      <c r="A42" s="397"/>
      <c r="B42" s="397"/>
      <c r="C42" s="397"/>
      <c r="D42" s="397"/>
      <c r="E42" s="397"/>
    </row>
    <row r="44" spans="1:10" s="50" customFormat="1" ht="54" customHeight="1" x14ac:dyDescent="0.25">
      <c r="A44" s="397"/>
      <c r="B44" s="398"/>
      <c r="C44" s="398"/>
      <c r="D44" s="398"/>
      <c r="E44" s="398"/>
      <c r="G44" s="107"/>
      <c r="H44" s="107"/>
      <c r="I44" s="107"/>
      <c r="J44" s="114"/>
    </row>
  </sheetData>
  <customSheetViews>
    <customSheetView guid="{839003FA-3055-4E28-826D-0A2EF77DACBD}" scale="70" showPageBreaks="1" fitToPage="1" printArea="1" view="pageBreakPreview" topLeftCell="A12">
      <selection activeCell="C27" sqref="C27"/>
      <pageMargins left="0.35433070866141736" right="0.35433070866141736" top="0.98425196850393704" bottom="0.98425196850393704" header="0" footer="0"/>
      <printOptions horizontalCentered="1"/>
      <pageSetup paperSize="9" scale="66" orientation="portrait" r:id="rId1"/>
      <headerFooter alignWithMargins="0"/>
    </customSheetView>
  </customSheetViews>
  <mergeCells count="25">
    <mergeCell ref="J5:J6"/>
    <mergeCell ref="B7:B12"/>
    <mergeCell ref="A28:A29"/>
    <mergeCell ref="C7:C9"/>
    <mergeCell ref="B24:B25"/>
    <mergeCell ref="I5:I6"/>
    <mergeCell ref="B28:B29"/>
    <mergeCell ref="B14:B22"/>
    <mergeCell ref="A24:A25"/>
    <mergeCell ref="A14:A22"/>
    <mergeCell ref="C14:C18"/>
    <mergeCell ref="A7:A12"/>
    <mergeCell ref="C10:C12"/>
    <mergeCell ref="G5:G6"/>
    <mergeCell ref="H5:H6"/>
    <mergeCell ref="A1:E1"/>
    <mergeCell ref="A5:B5"/>
    <mergeCell ref="D5:D6"/>
    <mergeCell ref="E5:E6"/>
    <mergeCell ref="A6:B6"/>
    <mergeCell ref="A44:E44"/>
    <mergeCell ref="A42:E42"/>
    <mergeCell ref="A35:E35"/>
    <mergeCell ref="C19:C20"/>
    <mergeCell ref="C21:C22"/>
  </mergeCells>
  <phoneticPr fontId="2" type="noConversion"/>
  <printOptions horizontalCentered="1"/>
  <pageMargins left="0.35433070866141736" right="0.35433070866141736" top="0.98425196850393704" bottom="0.98425196850393704" header="0" footer="0"/>
  <pageSetup paperSize="9" scale="66"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28</vt:i4>
      </vt:variant>
      <vt:variant>
        <vt:lpstr>Imenovani obsegi</vt:lpstr>
      </vt:variant>
      <vt:variant>
        <vt:i4>26</vt:i4>
      </vt:variant>
    </vt:vector>
  </HeadingPairs>
  <TitlesOfParts>
    <vt:vector size="54" baseType="lpstr">
      <vt:lpstr>AG</vt:lpstr>
      <vt:lpstr>AGRFT</vt:lpstr>
      <vt:lpstr>ALUO</vt:lpstr>
      <vt:lpstr>BF</vt:lpstr>
      <vt:lpstr>EF</vt:lpstr>
      <vt:lpstr>FA</vt:lpstr>
      <vt:lpstr>FDV</vt:lpstr>
      <vt:lpstr>FE</vt:lpstr>
      <vt:lpstr>FFA</vt:lpstr>
      <vt:lpstr>FGG</vt:lpstr>
      <vt:lpstr>FKKT</vt:lpstr>
      <vt:lpstr>FMF</vt:lpstr>
      <vt:lpstr>FPP</vt:lpstr>
      <vt:lpstr>FRI</vt:lpstr>
      <vt:lpstr>FSD</vt:lpstr>
      <vt:lpstr>FS</vt:lpstr>
      <vt:lpstr>FŠ</vt:lpstr>
      <vt:lpstr>FU</vt:lpstr>
      <vt:lpstr>FF</vt:lpstr>
      <vt:lpstr>MF</vt:lpstr>
      <vt:lpstr>NTF</vt:lpstr>
      <vt:lpstr>PEF</vt:lpstr>
      <vt:lpstr>PF</vt:lpstr>
      <vt:lpstr>TEOF</vt:lpstr>
      <vt:lpstr>VF</vt:lpstr>
      <vt:lpstr>ZF</vt:lpstr>
      <vt:lpstr>spremembe</vt:lpstr>
      <vt:lpstr>povp.šolnina po skupinah</vt:lpstr>
      <vt:lpstr>AG!Področje_tiskanja</vt:lpstr>
      <vt:lpstr>AGRFT!Področje_tiskanja</vt:lpstr>
      <vt:lpstr>ALUO!Področje_tiskanja</vt:lpstr>
      <vt:lpstr>BF!Področje_tiskanja</vt:lpstr>
      <vt:lpstr>EF!Področje_tiskanja</vt:lpstr>
      <vt:lpstr>FA!Področje_tiskanja</vt:lpstr>
      <vt:lpstr>FDV!Področje_tiskanja</vt:lpstr>
      <vt:lpstr>FE!Področje_tiskanja</vt:lpstr>
      <vt:lpstr>FF!Področje_tiskanja</vt:lpstr>
      <vt:lpstr>FFA!Področje_tiskanja</vt:lpstr>
      <vt:lpstr>FGG!Področje_tiskanja</vt:lpstr>
      <vt:lpstr>FKKT!Področje_tiskanja</vt:lpstr>
      <vt:lpstr>FMF!Področje_tiskanja</vt:lpstr>
      <vt:lpstr>FPP!Področje_tiskanja</vt:lpstr>
      <vt:lpstr>FRI!Področje_tiskanja</vt:lpstr>
      <vt:lpstr>FS!Področje_tiskanja</vt:lpstr>
      <vt:lpstr>FSD!Področje_tiskanja</vt:lpstr>
      <vt:lpstr>FŠ!Področje_tiskanja</vt:lpstr>
      <vt:lpstr>FU!Področje_tiskanja</vt:lpstr>
      <vt:lpstr>MF!Področje_tiskanja</vt:lpstr>
      <vt:lpstr>NTF!Področje_tiskanja</vt:lpstr>
      <vt:lpstr>PEF!Področje_tiskanja</vt:lpstr>
      <vt:lpstr>PF!Področje_tiskanja</vt:lpstr>
      <vt:lpstr>TEOF!Področje_tiskanja</vt:lpstr>
      <vt:lpstr>VF!Področje_tiskanja</vt:lpstr>
      <vt:lpstr>ZF!Področje_tiskanja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Posavec-Tršan, Milojka</dc:creator>
  <cp:lastModifiedBy>admin</cp:lastModifiedBy>
  <cp:lastPrinted>2016-02-12T07:17:52Z</cp:lastPrinted>
  <dcterms:created xsi:type="dcterms:W3CDTF">2007-01-25T09:06:45Z</dcterms:created>
  <dcterms:modified xsi:type="dcterms:W3CDTF">2016-09-27T09:27:51Z</dcterms:modified>
</cp:coreProperties>
</file>